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pubapps\community-investment-grants\early-childhood-education\meeting-documents\2024-04-16\"/>
    </mc:Choice>
  </mc:AlternateContent>
  <xr:revisionPtr revIDLastSave="0" documentId="13_ncr:1_{D01392B6-6F20-4742-908E-8F767F72B2A0}" xr6:coauthVersionLast="47" xr6:coauthVersionMax="47" xr10:uidLastSave="{00000000-0000-0000-0000-000000000000}"/>
  <bookViews>
    <workbookView xWindow="-120" yWindow="-120" windowWidth="29040" windowHeight="15840" xr2:uid="{00000000-000D-0000-FFFF-FFFF00000000}"/>
  </bookViews>
  <sheets>
    <sheet name="Summary" sheetId="4" r:id="rId1"/>
    <sheet name="MultiYear &amp; Partial Funding" sheetId="8" r:id="rId2"/>
    <sheet name="Slots &amp; Workforce" sheetId="7" r:id="rId3"/>
    <sheet name="Strategy" sheetId="9" r:id="rId4"/>
    <sheet name="Data" sheetId="1" r:id="rId5"/>
  </sheets>
  <definedNames>
    <definedName name="_xlnm._FilterDatabase" localSheetId="0" hidden="1">Summary!$A$1:$E$1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7" i="1" l="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J2" i="1"/>
  <c r="Q17" i="4"/>
  <c r="P17" i="4"/>
  <c r="O17" i="4"/>
  <c r="Q13" i="4"/>
  <c r="Q8" i="4"/>
  <c r="Q7" i="4"/>
  <c r="Q19" i="4"/>
  <c r="Q18" i="4"/>
  <c r="Q15" i="4"/>
  <c r="Q14" i="4"/>
  <c r="Q11" i="4"/>
  <c r="Q10" i="4"/>
  <c r="Q9" i="4"/>
  <c r="Q6" i="4"/>
  <c r="Q3" i="4"/>
  <c r="Q2" i="4"/>
  <c r="P20" i="4"/>
  <c r="P19" i="4"/>
  <c r="P18" i="4"/>
  <c r="P15" i="4"/>
  <c r="P14" i="4"/>
  <c r="P13" i="4"/>
  <c r="P11" i="4"/>
  <c r="P10" i="4"/>
  <c r="P9" i="4"/>
  <c r="P8" i="4"/>
  <c r="P7" i="4"/>
  <c r="P6" i="4"/>
  <c r="P3" i="4"/>
  <c r="P2" i="4"/>
  <c r="O20" i="4"/>
  <c r="O19" i="4"/>
  <c r="O18" i="4"/>
  <c r="O16" i="4"/>
  <c r="O15" i="4"/>
  <c r="O14" i="4"/>
  <c r="O13" i="4"/>
  <c r="O12" i="4"/>
  <c r="O11" i="4"/>
  <c r="O10" i="4"/>
  <c r="O9" i="4"/>
  <c r="O8" i="4"/>
  <c r="O7" i="4"/>
  <c r="O6" i="4"/>
  <c r="O3" i="4"/>
  <c r="O2" i="4"/>
  <c r="P32" i="4"/>
  <c r="Q34" i="4" l="1"/>
  <c r="P34" i="4"/>
  <c r="Q32" i="4"/>
  <c r="M3" i="4" l="1"/>
  <c r="M6" i="4"/>
  <c r="M11" i="4"/>
  <c r="M14" i="4"/>
  <c r="M15" i="4"/>
  <c r="M16" i="4"/>
  <c r="N3" i="4"/>
  <c r="N6" i="4"/>
  <c r="L3" i="4"/>
  <c r="L7" i="4"/>
  <c r="L8" i="4"/>
  <c r="N20" i="4"/>
  <c r="N19" i="4"/>
  <c r="N18" i="4"/>
  <c r="N17" i="4"/>
  <c r="N16" i="4"/>
  <c r="N15" i="4"/>
  <c r="N14" i="4"/>
  <c r="N13" i="4"/>
  <c r="N12" i="4"/>
  <c r="N11" i="4"/>
  <c r="N10" i="4"/>
  <c r="N9" i="4"/>
  <c r="N8" i="4"/>
  <c r="N7" i="4"/>
  <c r="N5" i="4"/>
  <c r="N4" i="4"/>
  <c r="N2" i="4"/>
  <c r="M4" i="4"/>
  <c r="M5" i="4"/>
  <c r="M7" i="4"/>
  <c r="M8" i="4"/>
  <c r="M9" i="4"/>
  <c r="M10" i="4"/>
  <c r="M12" i="4"/>
  <c r="M13" i="4"/>
  <c r="M2" i="4"/>
  <c r="L4" i="4"/>
  <c r="L5" i="4"/>
  <c r="L6" i="4"/>
  <c r="L9" i="4"/>
  <c r="L10" i="4"/>
  <c r="L11" i="4"/>
  <c r="L12" i="4"/>
  <c r="L13" i="4"/>
  <c r="L14" i="4"/>
  <c r="L15" i="4"/>
  <c r="L16" i="4"/>
  <c r="L17" i="4"/>
  <c r="L18" i="4"/>
  <c r="L19" i="4"/>
  <c r="L2" i="4"/>
  <c r="F21" i="4"/>
  <c r="F20" i="4"/>
  <c r="F19" i="4"/>
  <c r="F18" i="4"/>
  <c r="F17" i="4"/>
  <c r="F16" i="4"/>
  <c r="F15" i="4"/>
  <c r="F14" i="4"/>
  <c r="F13" i="4"/>
  <c r="F12" i="4"/>
  <c r="F11" i="4"/>
  <c r="F10" i="4"/>
  <c r="F9" i="4"/>
  <c r="F8" i="4"/>
  <c r="F7" i="4"/>
  <c r="F6" i="4"/>
  <c r="F3" i="4"/>
  <c r="F2" i="4"/>
  <c r="O34" i="4" l="1"/>
  <c r="O32" i="4"/>
  <c r="N34" i="4"/>
  <c r="N32" i="4"/>
  <c r="M34" i="4"/>
  <c r="M32" i="4"/>
  <c r="K4" i="4"/>
  <c r="K14" i="4"/>
  <c r="K13" i="4"/>
  <c r="K12" i="4"/>
  <c r="K11" i="4"/>
  <c r="K10" i="4"/>
  <c r="K9" i="4"/>
  <c r="K8" i="4"/>
  <c r="K7" i="4"/>
  <c r="K6" i="4"/>
  <c r="K5" i="4"/>
  <c r="K3" i="4"/>
  <c r="K2" i="4"/>
  <c r="A35" i="4"/>
  <c r="P33" i="4" l="1"/>
  <c r="Q33" i="4"/>
  <c r="O33" i="4"/>
  <c r="M33" i="4"/>
  <c r="N33" i="4"/>
  <c r="L32" i="4"/>
  <c r="L33" i="4" s="1"/>
  <c r="L34" i="4"/>
  <c r="K34" i="4"/>
  <c r="K32" i="4"/>
  <c r="K33" i="4" s="1"/>
</calcChain>
</file>

<file path=xl/sharedStrings.xml><?xml version="1.0" encoding="utf-8"?>
<sst xmlns="http://schemas.openxmlformats.org/spreadsheetml/2006/main" count="2206" uniqueCount="304">
  <si>
    <t>Organization Name</t>
  </si>
  <si>
    <t>Project Name</t>
  </si>
  <si>
    <t>Funding Request</t>
  </si>
  <si>
    <t>Need for the Project</t>
  </si>
  <si>
    <t>Project Plan</t>
  </si>
  <si>
    <t>Proposed Results</t>
  </si>
  <si>
    <t>Capacity</t>
  </si>
  <si>
    <t>Equity</t>
  </si>
  <si>
    <t>Budget</t>
  </si>
  <si>
    <t>Reviewer Comments</t>
  </si>
  <si>
    <t>OnTrack Financial Education &amp; Counseling</t>
  </si>
  <si>
    <t>SECURE Early Childhood Matched Savings</t>
  </si>
  <si>
    <t> </t>
  </si>
  <si>
    <t>Yes</t>
  </si>
  <si>
    <t>N/A</t>
  </si>
  <si>
    <t>No</t>
  </si>
  <si>
    <t>Totally funded from our funds. While worthwhile, it's not a high priority for me.</t>
  </si>
  <si>
    <t>Buncombe Partnership for Children</t>
  </si>
  <si>
    <t xml:space="preserve">Sustaining Success in Building NC Pre-K Capacity  </t>
  </si>
  <si>
    <t>I would take 10% off this request.</t>
  </si>
  <si>
    <t>This must be supported or else we will be going backwards. If we don't pay people at the K-12 rate we will lose more  EC educators. This needs to be seen as an ongoing exspense until other sources of funding materialize.</t>
  </si>
  <si>
    <t>Friend of the Nature Center</t>
  </si>
  <si>
    <t>Wildlife Education for Children and Educators</t>
  </si>
  <si>
    <t>As much as I like the goal of the applicant, I don't believe it's a priority for funding from the ECE fund right now.</t>
  </si>
  <si>
    <t>This, like others, is not much money and were our circumstances different I would encourage funding but given our needs , I can't support this at this time.</t>
  </si>
  <si>
    <t>Irene Wortham Center</t>
  </si>
  <si>
    <t xml:space="preserve">Developmental Day Program Enhancements </t>
  </si>
  <si>
    <t>recommend partial funding</t>
  </si>
  <si>
    <t>I would fund this at $380,000</t>
  </si>
  <si>
    <t>Total income exceeds expenses, but many potential income sources are not yet secured. Perhaps that could be clarified with the applicant.</t>
  </si>
  <si>
    <t>Are building and equipment depreciation appropriate expenses since the funds can't be used for capital expenses?</t>
  </si>
  <si>
    <t>Is is notable that you are seeking  foundation grants, state funding, private pay , and individual donors in addition to county funding. More specificity on how the facility upgrades and staffing investments will improve educational outcomes would strengthen the proposal.</t>
  </si>
  <si>
    <t>Hominy Baptist Church</t>
  </si>
  <si>
    <t>Creating a living wage center for all staff: Developing a qualified EC workforce</t>
  </si>
  <si>
    <t>I'd fund half of this request at $171,000.</t>
  </si>
  <si>
    <t>The county cannot afford to assume the state's obligation to fund early childhood at the levels at which it must be funded to pay at a living wage to teachers and other staff. This one center is requesting over 1 million dollars over three years. If this one if funded, how will others be declined? There is nothing wrong technically with this application. BC simply cannot afford to do this with all of its centers and other childcare providers.</t>
  </si>
  <si>
    <t>Upwards</t>
  </si>
  <si>
    <t>Family Child Care Supply Building</t>
  </si>
  <si>
    <t>Scoring based solely on verbiage supplied.  Need additional information in order to validate / update scoring.
Funding recommendation:  TBD</t>
  </si>
  <si>
    <t>Even thought they're not local, I think this meets a very direct need for this whole region. I do think 10% should be cut in order to accommodate more grants though.</t>
  </si>
  <si>
    <t>This is a for-profit from Marina Del Rey. I know family childcare homes are an important strategy, but I would not feel comfortable voting to approve without some support from BCPFC.</t>
  </si>
  <si>
    <t>42 slots for a 350000 investment seems high</t>
  </si>
  <si>
    <t>Buncombe County Schools</t>
  </si>
  <si>
    <t>BCS Learning Labs- support for stability and growth of ECE Workforce</t>
  </si>
  <si>
    <t>I would fund them but take 10% off the top so we can accommodate more grants.</t>
  </si>
  <si>
    <t>While I support this project I am bothered by the fact that BCS gives very limited in kind support to the project. I would like to see the BCS embrace ECE and put it in their budget allowing us to help centers with less access to funding.</t>
  </si>
  <si>
    <t xml:space="preserve">I have concerns about the sustainability of this program if revenue sources for the project  to meet the project outside of this grant are not established. </t>
  </si>
  <si>
    <t>Swannanoa Valley Child Care Council (Donald S Collins Early Learning Center)</t>
  </si>
  <si>
    <t>Maintaining a High-Quality Program for All Children with an Emphasis on Workforce Development</t>
  </si>
  <si>
    <t>I would fund this at half the requested amount at $174,500.</t>
  </si>
  <si>
    <t>This is an application for general operating support. It's a strong program in the eastern part of the county. Fully funding operating costs through this grant program isn't sustainable over the long term, but this one year of funding makes sense in light of the qualities of the program described in the application and the effort of the org to grow to meet its enrollment potential.</t>
  </si>
  <si>
    <t>Evolve Early Learning</t>
  </si>
  <si>
    <t xml:space="preserve">Evolve Early Learning: Prioritizing the Workforce for Infant/Toddler &amp; Inclusive Care </t>
  </si>
  <si>
    <t xml:space="preserve">I love the enthusiasm and creativity; however, Evolve also wants to do everything for everybody. I've noted in the comments to the other application the issue with LaunchSpace--a partner listed in this application that is run by Corine's husband--a conflict of interest. Governance is also an issue. </t>
  </si>
  <si>
    <t>They are a new provider and need support to become secure</t>
  </si>
  <si>
    <t>AB Technical Community College</t>
  </si>
  <si>
    <t>Early Childhood Collegiate Support Program</t>
  </si>
  <si>
    <t>I would take 10% off the top of this grant.</t>
  </si>
  <si>
    <t>We need to do all we can to get a workforce.</t>
  </si>
  <si>
    <t xml:space="preserve">Sustainability for this position headcount without grant funding would be important. </t>
  </si>
  <si>
    <t>Asheville Creative Arts</t>
  </si>
  <si>
    <t>Performances and Residencies for Early Childhood Learners and Educators</t>
  </si>
  <si>
    <t>50K per yer for three years is not much and I would like to support projects like this I just don't see it as a priority given the challenges we face with a workforce shortage and not enough early education centers.</t>
  </si>
  <si>
    <t>North Asheville Preschool</t>
  </si>
  <si>
    <t>Centering the Child</t>
  </si>
  <si>
    <t>The BCPFC application for professional development should take priority over this application--one center bringing in people for professional development. Much of the request is for furnishings, which I could support, but I can't support the professional development angle since it seems duplicative. BCPFC can provide this development through its grant.</t>
  </si>
  <si>
    <t>I feel it is worth supporting some other programs that may meet differing needs within the community and professional development will be available to all.</t>
  </si>
  <si>
    <t>Community Action Opportunities</t>
  </si>
  <si>
    <t>Boost Buncombe Families Full-Year Preschool at the Lonnie D Burton Center</t>
  </si>
  <si>
    <t>I would fund this at half the requested amount at $225,693.</t>
  </si>
  <si>
    <t>I am always concerned that from a 14 million dollar budget nothing is earmarked for this project.</t>
  </si>
  <si>
    <t>Boost Buncombe Families, Full-Year Toddler Program at the Lonnie D Burton Center</t>
  </si>
  <si>
    <t>Too reliant on our funding. I would fund them at half the amount requested.</t>
  </si>
  <si>
    <t>The budget bothers me as I don't understand why no federal funds go to this project. We are asked to fully fund this project.</t>
  </si>
  <si>
    <t xml:space="preserve">The funding request for $451,387 would represent on outsized proportion of our budget.  Cost per toddler served works out to around 28K.  </t>
  </si>
  <si>
    <t>Boost Buncombe Children Preschool Project at Johnston Elementary</t>
  </si>
  <si>
    <t>I would fund this at half, $87,554.</t>
  </si>
  <si>
    <t>Head Start funds are not shown yet the budget is almost 10K per student which seems high more when you add in the Headstart funds</t>
  </si>
  <si>
    <t xml:space="preserve">Please share the budget breakdown per employee. How many full time salaries? </t>
  </si>
  <si>
    <t>Child Care Resources: Professional and Systems Development</t>
  </si>
  <si>
    <t>BCPFC is key to the success of early childhood development in Buncombe County.</t>
  </si>
  <si>
    <t>About 50% of this project is funded through other sources.</t>
  </si>
  <si>
    <t>FIRSTwnc</t>
  </si>
  <si>
    <t>Expanding SUNSHINE Project: Access, Inclusion, and Therapeutic Initiatives</t>
  </si>
  <si>
    <t>Some descriptive could contain additional information.</t>
  </si>
  <si>
    <t>Sprouts Early Learning Academy</t>
  </si>
  <si>
    <t>RAISING SPROUTS</t>
  </si>
  <si>
    <t>I would fund this at half the requested amount at $45,000.</t>
  </si>
  <si>
    <t>Multi-year amounts not specified. 
Need statement: just a statement of why Early Childhood is important.
Explanation of the project sounds like something Partnership for Children tries to do on a community level. Nothing very specific.
This seems to be a request for general operating support.</t>
  </si>
  <si>
    <t>I would like to support a new program and the request seems reasonable.</t>
  </si>
  <si>
    <t>The need for workforce development and living wages is clear. However, the project plan lacks details on the curriculum, assessment tools, and strategies for meeting licensure standards. The capacity to deliver high-quality early education is not fully demonstrated.</t>
  </si>
  <si>
    <t>The Little Gym of Asheville</t>
  </si>
  <si>
    <t xml:space="preserve">Expansion Set In Equity </t>
  </si>
  <si>
    <t xml:space="preserve">All kinds of concerns about this one. No board--so no oversight. Bellevue Washington HQ. Poor EC qualifications for staff. </t>
  </si>
  <si>
    <t>I believe DSS probably has funds to help fulfill this need for foster families.</t>
  </si>
  <si>
    <t>Read to Succeed</t>
  </si>
  <si>
    <t>Pre-K All-day | Literacy and Kindergarten-Readiness</t>
  </si>
  <si>
    <t>seems like general operating support, which is fine. I wish I could feel better about whether R2S's services are really valued by the early childhood community.</t>
  </si>
  <si>
    <t xml:space="preserve">I would expect that having funded READ 2 Succeed in the past most ECE are familiar with the strategies and no longer need on going PD in this area. </t>
  </si>
  <si>
    <t>Asheville City Schools</t>
  </si>
  <si>
    <t>Enhancing the outdoor learning environment</t>
  </si>
  <si>
    <t>Too many critical needs this year, so I wouldn't fund this one.</t>
  </si>
  <si>
    <t>Looks like there's a holdover from a prior application of the one note in the income section of the budget. They probably want to clean that up. Prices seem high, but I trust that they've gotten appropriate quotes.</t>
  </si>
  <si>
    <t>It’s difficult for me to recommend this project when we have many more proposals that will do more to help our students and families.</t>
  </si>
  <si>
    <t>If this is an important need, I feel it should be included within the ASC budget.</t>
  </si>
  <si>
    <t>Continuation of Services to families via Summer Programming</t>
  </si>
  <si>
    <t>This is a significant community need and goal.</t>
  </si>
  <si>
    <t xml:space="preserve">YWCA of Asheville and Western North Carolina </t>
  </si>
  <si>
    <t>YWCA of Asheville Early Learning Program (ELP)</t>
  </si>
  <si>
    <t>YWCA of Asheville Empowerment Child Care (ECC)</t>
  </si>
  <si>
    <t>Fully fund. Meets a special drop in need for the community.</t>
  </si>
  <si>
    <t>Not much of the budgeted income for the entire project is secured. What will the Y do, for instance, if the Truist request is not funded? In addition, the request is $90,000/yr for 3 years. Yet the budgeted expenses in year 1 are less than $90k.</t>
  </si>
  <si>
    <t>This is not an outrageous amount of money and they do have other revenue to supplement these costs</t>
  </si>
  <si>
    <t>Eliada Homes, Inc</t>
  </si>
  <si>
    <t>Eliada Child Development Center Behavioral and Security Needs</t>
  </si>
  <si>
    <t xml:space="preserve">Fully fund. </t>
  </si>
  <si>
    <t>They are asking for what amounts to less than 1% of their budget. If this is a priority they should be able to fund it from elsewhere in their budget.</t>
  </si>
  <si>
    <t>Verner Center for Early Learning</t>
  </si>
  <si>
    <t>Continuing the Early Care and Education Workforce Development Initiative Pilot Project</t>
  </si>
  <si>
    <t>I would fund this at half the requested amount.</t>
  </si>
  <si>
    <t>The Christine Avery Learning Center</t>
  </si>
  <si>
    <t xml:space="preserve">Fostering Holistic, Culturally Responsive Early Childhood Education </t>
  </si>
  <si>
    <t xml:space="preserve">I would fund this at $400,000. </t>
  </si>
  <si>
    <t>This appears to be a general operating support request--with which I have no problem; however, it's not really couched that way. The statement of need and the plan to address that need are jargon-filled and not particularly helpful, but the work is essential. Therefore, I recommend funding.</t>
  </si>
  <si>
    <t>This is expensive but has wide ranging improvements and enhancements</t>
  </si>
  <si>
    <t>Is playground equipment that is "permanently mounted" considered a capital expense?</t>
  </si>
  <si>
    <t xml:space="preserve">Early Childhood Workforce Development Program </t>
  </si>
  <si>
    <t>Quite simply, we need a workforce!!</t>
  </si>
  <si>
    <t>Optimized for Compliance- Small Program Workflow Efficiency</t>
  </si>
  <si>
    <t>I like the concept but needs to be funded by an NCIDEA grant, some entrepreneurial funders or investors.</t>
  </si>
  <si>
    <t>I cannot support this application for two reasons:
1. There is an obvious conflict of interest: the funds would be used to pay the applicant's founder's spouse for the web work. Even if this were acceptable, the appearance of conflict would be insurmountable.
2. Governance without a board is a real problem. The application describes a democratic alternative; however, everyone knows the founder, and the application gives me no comfort regarding accountability. This highlights my concern about the conflict of interest. If another organization were to apply for the development of the tool and then that tool was shared with this applicant, that might allay my concerns. But that's not guaranteed. Update: Evolve is an LLC, a limited liability company and as such, as I understand it, technically is governed by its managers (G.S. 57D-3-20). Each member of an LLC is a manager, unless there's an operating agreement that determines otherwise. I have not looked at every annual report Evolve has filed with the NC Sec of State, but I have looked at a few. From what I can see, only the founder is a member. That would suggest that she, if indeed the sole member and in absence of an operating agreement that provides otherwise, has sole authority to make decisions on behalf of the organization. The application refers to a Leadership Team, but I cannot see that that group would have any binding authority regarding the actions of the LLC.</t>
  </si>
  <si>
    <t>This is an inexpensive, potentially very useful tool for other centers to use in the future. It is worth the small investment to pilot such a tool, in hopes of making better use of directors and others times.</t>
  </si>
  <si>
    <t>This does not fit the County's strategic plan focus areas.</t>
  </si>
  <si>
    <t>OVERALL</t>
  </si>
  <si>
    <t>Organization</t>
  </si>
  <si>
    <t>Project</t>
  </si>
  <si>
    <t>Score</t>
  </si>
  <si>
    <t># Scored</t>
  </si>
  <si>
    <t># Recommend Funding</t>
  </si>
  <si>
    <t>Swannanoa Valley Child Care Council</t>
  </si>
  <si>
    <t>% Recommend</t>
  </si>
  <si>
    <t>YWCA of Asheville and WNC</t>
  </si>
  <si>
    <t>FY25 Allocation</t>
  </si>
  <si>
    <t>FY24 Carry-forward Amount</t>
  </si>
  <si>
    <t>Scenario 1</t>
  </si>
  <si>
    <t>Allocated</t>
  </si>
  <si>
    <t>Remaining</t>
  </si>
  <si>
    <t>Scenario 2</t>
  </si>
  <si>
    <t>(LAST YEAR'S)</t>
  </si>
  <si>
    <t># Projects</t>
  </si>
  <si>
    <t xml:space="preserve">Sustaining Success in Building NC PreK Capacity  </t>
  </si>
  <si>
    <t>Boost Buncombe Families, Full Year Toddler Program at the Lonnie D Burton Center</t>
  </si>
  <si>
    <t>Boost Buncombe Families Full Year Preschool at the Lonnie D Burton Center</t>
  </si>
  <si>
    <t>BCS Learning Labs: support for stability and growth of ECE Workforce</t>
  </si>
  <si>
    <t>PreK All day | Literacy and Kindergarten Readiness</t>
  </si>
  <si>
    <t>Optimized for Compliance: Small Program Workflow Efficiency</t>
  </si>
  <si>
    <t xml:space="preserve">Not applicable. </t>
  </si>
  <si>
    <t>Not applicable. We are applying for a one-year grant.</t>
  </si>
  <si>
    <t xml:space="preserve">The local (state-mandated) NC Pre-K Advisory Committee determines allocation of slots by considering enrollment trends and accessibility of each provider. Since COVID, Head Start has had low enrollment, unspent NC Pre-K funds, and chronic classroom closures, due to persistent staffing challenges. The committee has moved unfilled Head Start slots to private centers when possible. These classrooms rarely close; they also offer after school and summer care, they can enroll younger siblings, and they can accept families whose incomes are too high for Head Start slots but meet NC Pre-K criteria. All this expands access to NC Pre-K for more families. Unfortunately, moving unfilled slots with lower reimbursement rates to private centers reduced our total NC Pre-K slots from 435 in 2021 to 432 now. This is not evidence of program contraction, but program CORRECTION (encouraged by DCDEE). Our NC Pre-K Committee will likely continue in this direction next fiscal year (see attached “Understanding NC Pre-K” for a detailed explanation of NC Pre-K funding). Measures we will track related to slots (with current outcomes) are:
-NC Pre-K slots maintained: 432 this year; possibly 427 next year
-Monthly enrollment in NC Pre-K slots: 97% (goal 95%)
-Yearly total number of children served: 478
-Racial, ethnic, language make-up of students: 32% Black; 24% Hispanic; 20% English learners 
-NC Pre-K lead teachers retained: 92.4% (goal&gt;85%) 
-NC Pre-K assistant teachers retained: 20.8% (goal&gt;75%) </t>
  </si>
  <si>
    <t>At this time, we are not seeking multi-year funding, even though sustaining full funding for NC Pre-K slots (including funds to ensure K-12 parity for licensed teachers) is essential. Because this work is so closely tied to decisions at the state level (state budget and slot allocations, K-12 teacher pay scales, etc.), it is difficult to project for future years, and we continue to hope advocacy at the state and federal levels reduce the need for local funds to keep the NC Pre-K program at full capacity.  
Also, since we are using this year to develop a plan with partners to expand the Buncombe Pre-K portal to all pre-k applicants, we cannot predict the costs associated with that activity, though we definitely hope to continue it and expand its reach in future years.</t>
  </si>
  <si>
    <t>Total slots maintained: 74
Number of NC Pre-K slots maintained: 14
Number of Subsidy slots maintained:  36
Number of DD slots: 10
Teachers/Staff: 27</t>
  </si>
  <si>
    <t xml:space="preserve">We are not seeking multi-year funding. </t>
  </si>
  <si>
    <t xml:space="preserve">This three year grant proposal will maintain 120-140 student slots throughout each year.  Our utilization is higher during the summer months due to an expanded summer camp.  This proposal is for the purpose of raising staff salaries to a living wage level at $22 per hour range.  We will be maintaining 30 staff positions, 18-20 of which are direct classroom positions, 2 are custodial and 2 kitchen positions, 1 is administrative, and five are office staff for finance, secretarial, facilities, and ministry support.  We propose to stay below a 5-8% turnover rate.  We are not proposing any new staff positions at this time.  If we do lose a staff person, this three year grant will easily help in the recruitment, training, and retention of new staff.  There are no new expanded private pay or subsidy slots being proposed.  However, within the slot number of 120-140 students we will be maintaining anywhere from 30-40 subsidy slots per year.   </t>
  </si>
  <si>
    <t xml:space="preserve">We proposed a multi year (3 year grant) so as not to monopolize available grant monies for other providers as well since we are in the same boat.  We felt a multi year grant would assist staff for the longest period of time, allow the agency to retain, and if necessary recruit and train the best qualified staff over time.  We felt a multi year grant would allow for the full development of staff retention, staff training, compensation to staff, as well as recruitment of highly qualified staff in the future.  This is a significant project for our agency and we have been saving money since the start of the pandemic to ensure financial sustainability over time.  We requested, received and invested PPP revenue, employee retention tax credits, other child care grants, emergency vouchers, etc.... We did not close at the start of the pandemic and have been here for the community.  Staff should be rewarded with a living wage as they have worked hard and been committed the entire time.  We have invested and raised salaries significantly over the past three years, however, we are not at a living wage yet, close, but not all the way there.  We feel in the next three years, with full funding, this is a very achievable goals, and one we are happy to help staff achieve to help them staff in the early childhood field.  </t>
  </si>
  <si>
    <t>The Upwards' Family Child Care Supply Building program will create six new family child care home owner/operator positions and 42 new early care and education slots.
To further our impact, we propose extending the program to Year 2 and Year 3 to support the six newly established family child care providers in obtaining a three-star rating, which allows them to participate in the Subsidized Child Care Assistance Program. The six new educators would be included in the NC Early Childhood Education workforce registry and directed to obtain Early Childhood credentials. In Year 2 and Year 3 of the program, we aim for each of the six providers to attain 12 subsidy slots. This will result in 72 additional low-income children gaining access to affordable, quality childcare over Years 2 and 3.</t>
  </si>
  <si>
    <t>Upwards proposes a budget request of $350,000 annually for both Year 2 and Year 3. This allocation would facilitate the establishment of 12 additional licensed family childcare homes over Years 2 and 3, resulting in the creation of 12 new family childcare educator positions and an additional 96 childcare slots, inclusive of subsidy slots.
More than one year is needed due to the shortage of licensed family childcare home options in Buncombe County, which creates barriers to quality affordable childcare access for low-income families. Our phased, multi-year approach will create 18 new licensed educators and 138 new childcare slots in total across three years, making substantial progress toward addressing this shortage through a focus on family childcare growth. Multi-year funding enables Upwards to offer continued training and resources to participating providers, allowing them to solidify their home-based businesses. It also allows time for outreach to new cohorts of prospective educators. This comprehensive model delivers greater overall community impact.</t>
  </si>
  <si>
    <t>• Total slots maintained: 58
• # of NC Pre-K slots maintained -0
• # of Subsidy slots created-0
• # of Subsidy slots maintained- Enrolled in program, no students accessing 23/24
• # of teachers/staff positions created- 1
• # of teachers/staff positions maintained- 9</t>
  </si>
  <si>
    <t>Asheville Community Yoga</t>
  </si>
  <si>
    <t>Asheville Community Yoga Youth Programming &amp; Summer Camps</t>
  </si>
  <si>
    <t>Weekly ongoing classes can accommodate up to 25 per class. Aiming for 3-5 classes a week
Summer camps can accommodate 20 participants per week.
Weekly classes will maintain at least 10 Pre-K slots
Weekly classes can offer up to 25 subsidized slots.  That means 25 free slots are available.
Summer camps can offer up to 10 subsidized slots
3 teacher/staff positions are maintained</t>
  </si>
  <si>
    <t>Year 2 Funding:
For the second year, we request $30,000 for program sustainability and expansion. This funding will enable us to:
Expand Outreach: Increase community engagement efforts to reach a broader demographic, extending the program's impact.
Enhance Program Quality: Invest in advanced training for instructors, ensuring a high standard of instruction and program effectiveness.
Diversify Program Offerings: Introduce new age-specific classes and activities to cater to a wider age range within the community.
Evaluate and Refine: Conduct an in-depth impact assessment
Year 3 Funding:
In the third year, we request $30,000 to achieve the following milestones:
Community Integration: Strengthen community partnerships, fostering sustainable collaborations with local organizations and schools.
Scale Programs: Expand the reach of the program.
Research and Development: Allocate resources for research into evolving child development practices, ensuring the program remains at the forefront of effective methodologies.
Why Multi-Year Funding:
Overall, multi-year funding is essential for realizing the full potential of our project, fostering growth, and making a lasting positive impact on the well-being of children and youth in our community.</t>
  </si>
  <si>
    <t>• Total new early care and education slots created
• Total slots maintained 107
• # of NC Pre-K slots maintained 8
• # of Subsidy slots created 20
• # of Subsidy slots maintained 43
• # of teachers/staff positions created 8
• # of teachers/staff positions maintained 26</t>
  </si>
  <si>
    <t>The board is requesting only one year of funding due to the uncertainty surrounding the economy and other factors. We have carefully developed a realistic budget based on projected income from fees and contributions. Throughout the year, we will continuously review our operations, and the present enrollment and projected enrollment are based on the funding of this application, but we recognize this might change based on school, referrals, pre-K allocations and looking at our continued growing whitelist as we hire more teachers, we will continue to add children as we reach our maximum enrollment of 140 children.</t>
  </si>
  <si>
    <t>Total new early care and education slots created 0
Total slots maintained 44
# of NC Pre-K slots maintained 0
# of Subsidy slots created 2
# of Subsidy slots maintained 7
# of teachers/staff positions created 0
# of teachers/staff positions maintained 14</t>
  </si>
  <si>
    <t xml:space="preserve">We would love to have this same grant for one more year to help us develop our auxiliary offerings and plan and build our multipurpose space and 5th classroom. Another year with funding of $150,000 would allow us to learn this year and implement and offer new programs, training, and administrative support next year. It would also remove the extreme burden of writing this grant on our leadership for a year and ensure we are funded for 2 consecutive years allowing our building to catch up with our vision. Not being given multiple year funding will not deter us in any way. </t>
  </si>
  <si>
    <t>A-B Tech requests that this funding be considered for a three-year period. This award would be the third year of funding in a three-year cycle needed to achieve enrollment to sustain the position. However, delays in filling the grant-funded position at the outset of the project and turnover at the end of the first grant period have affected our ability to realize the capacity necessary for sustaining program growth through our state funding formula. As of this academic year, we are realizing our enrollment targets and achieving our goals. Multi-year funding will help tremendously to ensure that we do not experience continued turnover which impacts our sustainability.</t>
  </si>
  <si>
    <t>n/a</t>
  </si>
  <si>
    <t>ACA respectfully requests multi-year funding of $50,000 each year over three years, which would allow us the stability to plan performances and residencies, which are offered at very low cost and free to participating educational institutions, while still offering meaningful wages to all participating artists and educators.
In order to refine the program and improve its efficacy we need time to recruit and train new teaching artists, and we require multiple years of exchange between teaching artists and educators in order to build meaningful capacity.
A rubric for evaluating the success of this program similarly needs to be developed over time and with input from participants and early childhood experts.</t>
  </si>
  <si>
    <t>87 slots for children</t>
  </si>
  <si>
    <t>Making a significant change in an 40+ year organization takes time. By continuing this project for 3 years it allows the changes to become engrained and sustainable. The same amount of $50,000 is requested for each of the following years. Over those three years, this funding would allow us to transform NAPS into a cutting edge, model early childhood center filled with informed, supportive educators in classrooms designed specifically for children to reach their full potential.</t>
  </si>
  <si>
    <t>This project at the Lonnie D. Burton center has positively supported children &amp; families for the past four years. CAO proposes maintaining the two existing classrooms serving 32 slots in two classrooms of 16 slots each. Smaller class size will improve outcomes, increase classroom stability &amp; support teacher retention. These classrooms are serving families &amp; children with significant trauma, and a longer day wears on children &amp; adds to challenging behaviors. 
Both classrooms will provide comprehensive, School-Day Full-Year preschool services for Buncombe County children &amp; families living on low incomes. The families in these 2 preschool classrooms will be able to be served by the 2 toddler classrooms applied for in another ECEDF gran application.
The Project does not create or maintain subsidy slots as many families living on lower incomes with young children do not qualify for the child care subsidy voucher program &amp; would face childcare cliff effects as they become more self-sufficient. The childcare subsidy program can also be an unreliable funding source for families &amp; childcare programs. This Project maintains 4 staff positions. Two teachers with a Birth to Kindergarten degrees or equivalent &amp;/or a NC Teacher License will lead the teaching team supported by 2 qualified teacher assistants. It also covers 50% of a teacher floater to provide additional classroom support. 
These slots will not otherwise be available without this funding.</t>
  </si>
  <si>
    <t>At this point, CAO is not asking for multiple year funding.</t>
  </si>
  <si>
    <t>This Toddler project at the Lonnie D. Burton center has positively supported children &amp; families during the first year of this project. CAO proposes continuing and maintaining the 2 toddler classrooms created this year. These classrooms support 16 slots in two classrooms of 8 slots each. Smaller class sizes are required for infant/toddler care. These classrooms are serving families &amp; children with significant trauma, and a longer day wears on children &amp; adds to challenging behaviors. These 2 toddler classrooms serve families with children in the 3 existing preschool classrooms (2 supported by ECEDF and 1 by Head Start) located at the Center.
Both toddler classrooms will provide comprehensive, School-Day Full-Year toddler services for Buncombe County children &amp; families living on low incomes. 
The Project does not create or maintain subsidy slots as many families living on lower incomes with young children do not qualify for the child care subsidy voucher program &amp; would face childcare cliff effects as they become more self-sufficient. The childcare subsidy program can also be an unreliable funding source for families &amp; childcare programs. 
This Project creates 4.5 staff positions. Two teachers with AA degrees in ECE or higher will lead the teaching team supported by 2 qualified teacher assistants. It also covers 50% of a teacher floater to provide additional classroom support. 
These slots will not otherwise be available without this funding.</t>
  </si>
  <si>
    <t xml:space="preserve">The Boost Buncombe Children classroom at Johnston Elementary has successfully served children &amp; families for seven years. This classroom maintains 18 slots of comprehensive, school-day school-year Head Start preschool services to children &amp; families in living in Buncombe County with a focus on serving the Johnston &amp; Deaverview communities.
These slots will not otherwise be available without this continued funding.
The Project does not create or maintain subsidy slots as many families living on lower incomes with young children do not qualify for the childcare subsidy voucher program &amp; would face childcare cliff effects as they become more self-sufficient. The childcare subsidy program can also be an unreliable funding source for families &amp; childcare programs.
This Project maintains two staff positions. One teacher with a Birth to Kindergarten degree or equivalent &amp;/or a NC Teacher License will lead the teaching team supported by one qualified teacher assistant. The budget also covers allocated percentages of other staff time.
The Boost Buncombe Initiative is designed to meet the needs of children, families &amp; our communities for early childhood education by building on &amp; scaling up existing evidence-based high-quality models. </t>
  </si>
  <si>
    <t>This Project has been single-year funded for the past seven years. Beginning with the 2024-2025 year, CAO is making a request for multi-year funding for three years for the Boost Buncombe Children, school-day school-year Pre-Kindergarten Project at Johnston Elementary.
A three-year period of funding will provide needed stability for families, staff, the community &amp; the agency. With three years of Project support, families can rely on these slots for their children. It takes time for communities to build trust with new programs &amp; CAO Head Start has a long &amp; strong record serving children &amp; families in Buncombe County. We have been very fortunate to have low turnover during the Project however stability in the funding will ease staffing challenges &amp; support essential consistency in classroom staff for children &amp; families. The CAO HS Grant is on a five-year cycle &amp; annual planning is an 18 to 24-month process. Project success is predicated on maintaining funding as well as recruiting &amp; retaining staff &amp; families. Receiving funding for a three-year period would provide the support, structure &amp; stability for success.
In years two &amp; three, we would request a 6.5% annual increase in ECEDF funding, supporting other reasonable increased costs through additional NC Pre-K or Head Start funding. This request equals $186,490 in year two &amp; $198,612 in year three.</t>
  </si>
  <si>
    <t xml:space="preserve">Yes, please consider the Child Care Resources project for multi-year funding to ensure continuity of professional development services for ECE teachers and administrators in Buncombe County. The funding request would increase by 4 percent each year to cover inflation and cost of living increases. $251,479 for year 2 and $261,538 for year 3. </t>
  </si>
  <si>
    <t>FIRSTwnc is requesting multi-year funding to provide the early childhood community longevity in these services and supports. With the increased number of classroom consultants and mental health direct support in the centers for young children from this grant, the data demonstrates that we are creating positive change. We continue to be a needed service/resource within the ECE community where caregivers, children and teachers receive intentional, high quality support in order to create healthy learning environments for all. With multi-year funding, we will be able to maintain consistency and a sense of trust with the community. Building relationships and connecting with people is an integral part of a sustainable project. Having multi-year funds from this grant allows us to reassure the early childhood community that we are a staple entity that will be here for years to come. Predictability makes people feel more secure and it would be a disservice to the early childhood community if they did not have this project to count on, especially when there are limited early childhood supports. Reducing barriers, biases, stigmas, stereotypes and shifting perspectives takes time and this is why we are requesting multi-year funding.
The request for funds in year 2 and 3 would not be substantially higher other than increased personnel costs, COLA, or shifting/increasing additional services for our young children as requested by the community we serve.</t>
  </si>
  <si>
    <t xml:space="preserve">New Slots: 20
Total Slots: 120
NC Pre-k Slots: 0
Subsidy Slots: 50
Teacher Positions Created: 5 NEW
Teacher Positions Maintained: 18 </t>
  </si>
  <si>
    <t>A multi-year grant offers the opportunity to develop a strong early childhood workforce by enabling long-term planning, resource allocation, professional development, retention strategies, research and evaluation, partnerships, and sustainability. 
A multi-year grant could provide substantial benefits in developing a strong early childhood workforce by offering sustained support and stability.
1. Long-Term Planning: With a multi-year grant, you can engage in comprehensive, long-term planning initiatives including developing recruitment strategies, implementing effective training programs, and establishing career advancement.
2. Resource Allocation: Multi-year funding allows for strategic allocation of resources over an extended period. Funding allows us to invest in teaching materials, and enhance workforce training/support.
3. Professional Development: A multi-year grant enables us to implement specialized training in areas such as child development, early literacy, trauma-informed care, and cultural competency.
4. Retention Strategies: Develop and implement retention strategies aimed at fostering a supportive work environment, providing competitive salaries and benefits, and offering opportunities for career growth and advancement.
5. Partnerships and Collaboration: Sustained funding facilitates the establishment of partnerships and collaborations.
6. Sustainability: Multi-year funding promotes sustainability by providing stability and predictability in funding streams.</t>
  </si>
  <si>
    <t xml:space="preserve">N/A </t>
  </si>
  <si>
    <t xml:space="preserve">If considered for multi-year funding, our goal is to have a consistent outreach in a total of 30 families sponsored through our program annually. Consideration for a equal amount for consecutive years would give us the opportunity to create a solid foundation built in equity, in enabling foster families to experience a consistent, safe, and positive development experience for a duration of one year, creating new development physically, cognitively, and socially/emotionally that is specific to The Little Gym. </t>
  </si>
  <si>
    <t>Year 2: $90,600 - retain a full-time Early Literacy Director whose full salary would be covered by this grant and add a part- to full-time support position, while expanding the number of partners, families, and Pre-K classrooms with whom we work.
Year 3: $110,600 - retain a full-time Early Literacy Director whose full salary would be covered by this grant and keep a part- to full-time support position, while expanding the number of partners, families, and Pre-K classrooms with whom we work.</t>
  </si>
  <si>
    <t xml:space="preserve">We are asking for capital improvements for our playgrounds that doesn't add additional slots.  
We will maintain 114 slots across 5 sites in our district with a focus on Kindergarten readiness and serving 4 year old children.  All of our classrooms are heterogeneously blended with funding provided  including NCPK, Head Start, Subsidy, and tuition.  
Currently, our funding breakdown includes to following:  
* 68 - NCPK
* 32  - Head Start
* 12 Subsidy
* 6 Exceptional Children's
* 36 Tuition
Children may have multiple funding sources.  </t>
  </si>
  <si>
    <t>ACSP classrooms are designed to serve 18 children, with a lead teacher and support from two teaching assistants to ensure classroom coverage and the highest voluntary enhanced requirement for ratio (1:9) throughout the day. ACSP summer program will operate a school day (8:00-2:30) only option located at Hall Fletcher Elementary School. This funding would provide 18 scholarship slots for 4 year old children and families who qualify for subsidized or grant funded enrollment throughout the 2023-2024 school year.  The slots will be available to the families during the summer from July 8 - August 9 (5 week program).
The demographics of our current enrollment includes (113 slots):  
* 45% Female
* 55% Male
*18% Children with Disabilities
* 26% Black
* 1% Asian
* .05% Pacific Islander
* 11% Multiracial
* 46% White
* 14% Hispanic</t>
  </si>
  <si>
    <t>The YWCA of Asheville requests $375,000, or 125,000/yr for 3 years.
Multi-year funding would provide stabilization to ELP as we work to strengthen the program. Salary expenses are often difficult to cover with grant funding. We cannot grow the program, apply for additional funding, implement new initiatives, or improve program design if we do not have the funds to cover staffing expenses. 
We, like many childcare centers in Asheville and across the country, have struggled to hire qualified staff. With ongoing support from the county to help cover the cost of salaries, we can focus on teacher retention and program design, which will ultimately make ELP stronger and more competitive for future grant funding as well as allow us to set a foundation for adding childcare slots in the future.
Multi-year funding is a budget-relieving asset as it eliminates the need to secure 100% of the funds necessary to operate the program every year. With some committed funding, we can better budget the remainder of our funds and switch to a growth-oriented mindset, moving our programs from surviving to thriving.</t>
  </si>
  <si>
    <t>We request multi-year funding of $90,000/year for 3 years. Multi-year funding provides a baseline of stability which allows us to allocate fundraising efforts to other programs &amp; the organization's overall growth and financial well-being.
Funds will be used to continue paying equitable wages &amp; expand the opportunities &amp; resources for professional development offered to childcare staff who do not ordinarily receive career support as they are not working for a licensed childcare provider. While ECC’s ability to hire unlicensed teachers provides opportunities for those interested in early care to work without the expense and time commitment spent for a degree, earning potential &amp; employment opportunities beyond ECC are limited.
We know full-time school is not an option for many adults &amp; are working to find a balance between growth and realistic opportunities that will meet the needs of ECC staff. These opportunities include creating a stronger, more transparent bonus structure, strengthening partnerships that provide development opportunities, &amp; adding skills such as trauma-informed care and de-escalation training. We encourage staff to utilize the childcare, &amp; earn additional certifications/attend school. Over the last year, we increased our pay rate for teachers &amp; continued to work on added transparency in our pay structure, &amp; are working to bolster our teacher retention plan. We hope that these steps will make ECC more competitive &amp; increase teacher retention.</t>
  </si>
  <si>
    <t>Eliada is requesting a 1-year award. Shorter award terms allow us to monitor the sustainability and
performance of our programs and then make consistent and regular adjustments and improvements. We may
apply again in the future, however, as this position does require continued support from funding sources.</t>
  </si>
  <si>
    <t>Multi-year funding is important for this project to be successful. The only way this project will continue to be successful is with multiple years of committed funding. Our attached budget form shows the full budget for each of the three years for which we are requesting funding.</t>
  </si>
  <si>
    <t>- Total new early care and education slots created: 50 total slots (valley)
- Total slots maintained: 80 slots (PreK &amp; St. Mark)
- # of NC Pre-K Slots maintained : 19 slots (PreK &amp; St. Mark)
- # of Subsidy slots created: 29 kids (Valley)
- # of Subsidy slots maintained : 33 kids (PreK &amp; St. Mark)
- # of teachers/staff positions created: 9 teaching staff,   2 administrative staff  (valley)
- # of teachers/staff positions maintained: 15 teaching staff, 10 administrative and support staff (PreK &amp; St. Mark)</t>
  </si>
  <si>
    <t xml:space="preserve">The BPFC Workforce Development Program provides the entry- and mid-level education support needed to grow the ECE field locally. We believe good results have already been achieved, and in order to make a real impact on the number of new teachers entering the workforce we need sustained growth and consistent services and plan to apply in future grant cycles. In order to remain responsive to the changing needs of the local ECE field, we plan to submit a new proposal for the program next year. </t>
  </si>
  <si>
    <t>Total new early care &amp; education slots created
Total slots maintained 44
# of NC Pre-K slots maintained 0
# of Subsidy slots created
# of Subsidy slots maintained 9
# of teachers/staff positions created 2
# of teachers/staff positions maintained 14</t>
  </si>
  <si>
    <t xml:space="preserve">None needed. </t>
  </si>
  <si>
    <t>MultiYear Funding</t>
  </si>
  <si>
    <t>Slots</t>
  </si>
  <si>
    <t>Maintaining a High Quality Program for All Children with an Emphasis on Workforce Dev</t>
  </si>
  <si>
    <t>RULE APPLIED:</t>
  </si>
  <si>
    <t>Workforce</t>
  </si>
  <si>
    <t>Partial Funding</t>
  </si>
  <si>
    <t>A-B Tech’s Education Department employs two full-time staff. With Buncombe County funding we have added one full-time faculty, and with Dogwood Health Trust funding, we have added a second. These two additional full-time, 12-month faculty with community outreach responsibilities allow us to expand our early childhood education enrollment and better support enrolled students. Minimum qualifications for faculty, including education levels and credentials, are prescribed by our accrediting body. Faculty teaching associate degree courses designed for transfer to a baccalaureate degree: doctorate or master’s degree in the teaching discipline or master’s degree with a concentration in the teaching discipline (a minimum of 18 graduate semester hours in the teaching discipline).
Faculty teaching associate degree courses not designed for transfer to the baccalaureate degree: bachelor’s degree in the teaching discipline, or associate’s degree and demonstrated competencies in the teaching discipline.</t>
  </si>
  <si>
    <t>Personnel salary and benefits are our top priority. The personnel position is needed to sustain the increased the capacity of the Early Childhood Education program. Our state funding model, based on enrollment, makes it very difficult to rapidly scale up in-demand programs that are at or near capacity. Three years of external funding for personnel engaged in both teaching and program recruitment will allow the College to increase the program’s capacity quickly and ongoing enrollment will allow the College to sustain the program growth through the state funding model beyond the grant period.</t>
  </si>
  <si>
    <t xml:space="preserve">We are asking for capital improvements for our playgrounds.  
Currently, our workforce includes: 
* 9 lead teachers all certified Birth - Kindergarten (2 classrooms have co-teaching teams)
* 11 assistant teachers - 9 have either a bachelors in a related field or Associates degree in Early Childhood. 1 in finishing up their Early Childhood Certificate this semester.  
* 4 part time floater/sub - 2 are retired teachers, 1 has bachelors in related field, and 1 is taking classes in ECE.
* 4 Corrdinators - All hold teaching certifications.  2 have master's degree, and 1 has her doctorate degree in Early Childhood.
* 1 Director - Masters in Early Childhood and Masters in School Administration.
 </t>
  </si>
  <si>
    <t xml:space="preserve">If full funding is not available , we would advocate to start with 3 shade sails to be placed at Asheville High School, Dickson Elementary, and Jones Elementary.   This total would be $49,669.50. </t>
  </si>
  <si>
    <t xml:space="preserve">The summer program will employ a total of 6 staff on contract for 6 weeks.  No state benefits will be given, therefore, they will be paid an hourly rate that is higher than their regular 10 month salary.  The staff members are currently employed by ACSP and meet all qualifications.  Staff will consist of the following:  
1 Lead teacher - Birth - Kindergarten certification
2 teacher assistants - 4 year degree in education or associates degree in Early Childhood Development.  
1 substitute -  4 year degree in education or associates degree in Early Childhood Development.
1 bus driver - meets the state, district, and  NC child care licensing requirements for transporting children PK- 12th grade in the public school setting
1 bus monitor - early childhood experience and meets all NC child care licensing requirements. </t>
  </si>
  <si>
    <t xml:space="preserve">Our priorities for partial funding would be to at least fund $29,300 to cover the staffing cost of running the summer program. </t>
  </si>
  <si>
    <t>Priority 1: Purchase Tent
Priority 2: Instructor Compensation
Priority 3: Venue, Marketing, and Administration</t>
  </si>
  <si>
    <t>This project will employ at least 5 teaching artists who range in educational experience from having completed highschool (2 out of 5) to having a bachelors degree (3 out of 5); all will be trained with ACA's pedagogical good practices.</t>
  </si>
  <si>
    <t xml:space="preserve">If we receive partial funding, our priorities would be to fund the recruitment and training of new teaching artists from HHI-UI, fund exchange between teaching artists and early childhood educators and support ongoing work with Danny Gomez who is a critical architect of the ACA arts-education methodology.
However, ACA would not be able to expand the program to as many schools, nor would we be able to hire all three teaching artists, as envisioned. </t>
  </si>
  <si>
    <t xml:space="preserve">If funded, this grant will support:
- Four preschool teaching assistant positions, requiring a minimum of two years of experience working with young children, with EDU 119 preferred.
- One Early Childhood Program Administrator, requiring a bachelor’s degree in Early Childhood Education, Elementary, Child Development, or a related field, with a minimum of four years’ experience in licensed child care centers, and a master’s degree preferred.
-Graduate Ambassador: Part-time positions of graduates from our program who are exploring the ECE career and will work with the AB Tech ECE pathway as well as the BPFC workforce coordinator. This role will serve as program support, support maintaining state required ratios, while also receiving mentorship from the Buncombe County Schools ECE workforce coordinator. </t>
  </si>
  <si>
    <t xml:space="preserve">If partial funding was offered for this grant, the director and assistant salaries would be prioritized in order for the program to remain in operation. </t>
  </si>
  <si>
    <t>Higher Ed Supports was designed to grow Buncombe’s pool of teachers with AA degrees and B-K licenses as a pipeline for NC Pre-K. It identifies and supports teachers at all levels who intend to stay in the field and advance their careers via education. In its first 18 months, the Higher Ed Coach has helped 49 teachers from 22 centers with everything from finding the right school to accessing financial aid to learning how to use a laptop and online learning platforms. Participants leverage WAGE$, TEACH, Pell grants, etc. They receive $100 per credit hour passed with a C or higher. Teachers say these payments have allowed them to take more classes each semester (rather than work a second job), moving them to graduation faster.
In Dec, 100% of participants responded YES to the following statements: The financial support has made going to college possible for me; I am more likely to stick with my certificate/degree program; I am more likely to keep teaching in ECE; I feel more supported as a professional.
Measures we track related to workforce are:
-Total # teachers participating (49 since Fall 2022)
-Credentials participants are pursuing: (21 are pursuing an AA; 7 their B-K licensure; 3 a BA; 6 a Pre-K or Admin Certificate; 7 enrolled needing support to complete EDU 119. Five had to drop before completing classes because of family or health issues.
-Avg years of ECE experience (11)
-Credit hours completed successfully (Avg 6.1/semester)</t>
  </si>
  <si>
    <t>Our top priority is continuing the NC Pre-K supplemental reimbursements so programs can maintain the salary increases that the ARPA-funded project required. NC Pre-K licensed teachers received an average raise of $8,500, and these raises have kept teachers in the field through years when inflation would have driven some to more lucrative professions. All providers have reported something like:
“We have two NC PreK teachers with over 20 years of experience. Losing this funding would mean closing at least one of our NC PreK classrooms. We would not be able to afford to pay the lead teachers we have now.” -NC Pre-K Director
We have worked hard to cut this funding request to the essentials, knowing this ECE funding needs to be available for as many programs and initiatives in our community as possible. We have reduced NC Pre-K reimbursements to some dually funded slots next year as a way to reduce the budget and be as responsible as possible with county funds.
BPFC’s NC Pre-K admin budget has absorbed as many of the Buncombe Pre-K expenses as possible, including the online portal subscription and part of the Coordinator salary, but we would lose the bilingual coordinator position without the funds in this request.  Similarly, our Higher Ed Coach salary has been absorbed by a regional workforce grant, but the essential funds to pay incentives per credit hour completed and provide loaner laptops, study sessions with child care, and other supports requires county funds.</t>
  </si>
  <si>
    <t xml:space="preserve">If partial funding were to be offered, one ECE Specialist position could be cut, with a corresponding reduction in services and results. </t>
  </si>
  <si>
    <t xml:space="preserve">Funding for this program supports the salaries of two staff members to recruit, train, and coach participants. Other grants are now being leveraged to help support program costs. If only partial funding is awarded, a staff member would be cut and services decreased by at least 50%. We could also reduce training and substitute wages to $16.75 per hour, which is well below the living wage for Buncombe County and contributes to high turnover rates in the field.    </t>
  </si>
  <si>
    <t>A team of highly qualified professionals supports this project &amp; CAO Head Start.
In each classroom, one teacher with a Birth to Kindergarten degree or equivalent &amp;/or a NC Teacher License will lead the teaching team supported by one qualified teacher assistant and a half-time floater. 
Like most other organizations CAO has struggled with staffing this year and has raised compensation as much as possible. Lead teacher pay is budgeted at $25.25 &amp; $27.04 while teacher assistant pay is at $18.22 per hour. CAO also provides a strong benefits package that is an additional 43.0% of wages for full-year staff, in addition to providing sick leave &amp; annual leave. 
An FSA with a Bachelor’s degree in Social Work or HS Family Engagement
Certification will recruit &amp; enroll children &amp; families as well as provide family partnership, resource &amp; referral, &amp; family crisis support. 
Our Health Services team consists of Health Services Assistants, a Disabilities Services Assistant &amp; a Registered Dietitian, in addition to a contracted nurse &amp; mental health consultant.
CAO has an amazing education benefit plan that pays for college classes towards a career related degree. In the last three years, CAO paid over $110,000 supporting all of its staff to take &amp; complete over 700 college credit hours.
Our staff are tremendously educated &amp; experienced, but above all, they are dedicated to supporting our children &amp; families to learn, grow &amp; succeed in school &amp; in life.</t>
  </si>
  <si>
    <t>This project directly speaks to a huge need in our community: highly flexible, high quality School-day Full-year ECE for families that live on low incomes. This initiative maintains 32 slots that support the priorities set by the Board of Commissioners &amp; the ECEDF Committee.
Without this funding these 32 slots will be lost to the community.
The funding request to support two school-day full-year classrooms is $378,190. It is possible to fund one school-day full-year classroom for $221,500 from the ECEDF.  
Funding school-day full-year appears to be an expensive model, but in actuality, it is a great investment. CAO pays benefits though the summer for all teachers, so the additional cost of summer care relates to salaries for the summer care.  
CAO could, if requested, revise the proposed approach to gain significant savings by expanding full-year services to existing Head Start &amp; NC Pre-K school-year slots. That proposal would use ECEDF support to only fund summer services which would not add new ECE slots to the community, but would create new full-year slots serving families that live on very low incomes.
The community would also lose the existing slots requested in this current grant project.</t>
  </si>
  <si>
    <t>A team of highly qualified professionals supports this project &amp; CAO Head Start.
In each classroom, one teacher with an AA degree in ECE or equivalent will lead the teaching team supported by one qualified teacher assistant and a half-time floater. 
Like most other organizations CAO has struggled with staffing this year and has raised compensation as much as possible. Lead teacher pay is budgeted at $23.00 and $18.22 an hour while teacher assistant pay is at $ 18.00 and $16.77 per hour. CAO also provides a strong benefits package that is an additional 42.0% of wages for full-year staff, in addition to providing sick leave &amp; annual leave. 
An FSA with a Bachelor’s degree in Social Work or HS Family Engagement Certification will recruit &amp; enroll children &amp; families as well as provide family partnership, resource &amp; referral, &amp; family crisis support. 
Our Health Services team consists of Health Services Assistants, a Disabilities Services Assistant &amp; a Registered Dietitian, in addition to a contracted nurse &amp; mental health consultant.
CAO has an amazing education benefit plan that pays for college classes towards a career related degree. In the last three years, CAO paid over $110,000 supporting all of its staff to take &amp; complete over 700 college credit hours.
Our staff are tremendously educated &amp; experienced, but above all, they are dedicated to supporting our children &amp; families to learn, grow &amp; succeed in school &amp; in life.</t>
  </si>
  <si>
    <t xml:space="preserve">This project directly speaks to a huge need in our community: highly flexible, high quality School-day Full-year ECE for families that live on low incomes. This initiative opens 2 new classrooms serving 16 toddlers 12 to 36 months old &amp; supports the priorities set by the Board of Commissioners &amp; the ECEDF Committee.
The funding request to support two school-day full-year toddler classrooms is $451,273. It is possible to fund one school-day full-year classroom for $338,955 from the ECEDF.  
Funding school-day full-year toddler cares is an expensive model, but is highly needed in the community &amp; is a great investment. CAO pays benefits though the summer for all teachers, so the additional cost of summer care relates to salaries for the summer care.  </t>
  </si>
  <si>
    <t>A team of highly qualified professionals supports the children &amp; families served by this Project.
A teacher with a Birth to Kindergarten degree or equivalent &amp;/or a NC Teacher License will lead the teaching team supported by a qualified teacher assistant. 
We have been extremely fortunate to have the same lead teacher in this classroom for over four years. Salaries budgeted for staff in the Project Classroom is $32.82 for a Teacher with 10 years on their BK License &amp; $16.75 for the Teacher Assistant. CAO also provides a full range of amazing health benefits that costs over an additional 55% of salaries &amp; wages, in addition to providing sick leave &amp; annual leave.
An FSA with a Bachelor’s degree in Social Work or HS Family Engagement
Certification will recruit &amp; enroll children &amp; families as well as provide family partnership, resource &amp; referral, &amp; family crisis support. 
Our Health Services team consists of Health Services Assistants, a Disabilities Services Assistant &amp; a Registered Dietitian, in addition to a contracted nurse &amp; mental health consultant.
CAO has an amazing education benefit plan that pays for college classes towards a career related degree. In the last three years, CAO paid over $110,000 supporting all of its staff to take &amp; complete over 700 college credit hours.
Our staff are tremendously educated &amp; experienced, but above all, they are dedicated to supporting our children &amp; families to learn, grow &amp; succeed in school &amp; in life.</t>
  </si>
  <si>
    <t>This project directly speaks to a large need in our community for high quality early childhood education services for families that live on low incomes. This Project maintains this classroom &amp; slots based upon the priorities identified by the Board of Commissioners &amp; the ECEDF Committee.
If this Project were not fully funded, the classroom would not continue, &amp; these 18 slots would be removed from the community.
When the 2023-2024 contract for this program expires on June 30th, this project &amp; these slots would not otherwise be sustained without the continuation of funding. Therefore, while this grant application seeks to maintain the program &amp; these slots, these could be considered new slots at the implementation of a new contract.</t>
  </si>
  <si>
    <t>The priority would be to cover the salary of the Behavioral Specialist. Any other funding would be used either to cover a portion of the materials or the security needs. These expenses are not currently covered by other sources, leaving Eliada to manage the cost using unrestricted funds. The need for the expertise in our classrooms has been demonstrated by the past four years of
program results and their presence is vital to our ability to serve the target populations.</t>
  </si>
  <si>
    <t>Preschool Teachers - 4 
Toddler (1/2s) - 2
Infant (under 18 mo) - 2
Admin/Office - 2
Empowerment Coach/Support- 1
Floaters - 2
Aftercare Staff- 1 
Education Levels and Credentials of Staff:
-Brianna Colina - Bachelor Degree in Inclusive Education &amp; 12 years of experience
-Corrie Price- Level 7 Admin- Former Kinder/PreK teacher, Degree in Early Childhood Education from Clemson, Masters in Instructional -Technology from SFSU
-Most teaching staff have Associates Degree or credentials
-Some staff have degrees/course work in elementary ed, sociology, social work, &amp; psychology. 
-5 have over 10 years of experience, 5 have over 5 years, 3 have 3 years and all have at least 1 year. 
-Two first generation Hispanic students in school for B-Ks
-All of our staff have taken the first Empowerment Education Course</t>
  </si>
  <si>
    <t xml:space="preserve">This year we really need all of the funds we asked for, however if we were to be offered an opportunity, like last year, to take a portion of funds we would jump at the chance. For $30,000 we could stay open but would begin to shift out of infant/ toddler care to save the preschool for 2025. For $110,000 we would keep our Infant/Toddler and Empowerment Coach program but the school as a whole would miss out on the Empowerment Education program and benefits. Our office would be overwhelmed as we would need to end our accounting support to pay for insurance/nutrition programs. We might have to end lunch service.  Ultimately it worries me to even consider being partially funded again. We desperately need a year of being fully funded.  Year after year we have produced our grant results as described, even with gaps as big as $200,000 in our project budgets. Sweat equity and grit are helpful in the work but we cannot do it alone. We have put in all the savings we have as a family to improve the older building and make a licensed space for infants to 6. </t>
  </si>
  <si>
    <t xml:space="preserve">Preschool Teachers - 4 
Toddler (1/2s) - 2
Infant (under 18 mo) - 2
Admin/Office - 2
Empowerment Coach/Support- 1
Floaters - 2
Aftercare- 1 
Education levels &amp; credentials of staff
We expanded on this for Evolve in our other grant. Highly educated and talented staff. 
Matt Price - LaunchSpace Director &amp; Web Designer. Matt has been using his skills in web design and development to advocate for and further the mission of local projects and non-profits for several years with organizations such as i.b.mee. and NC Early Education Commission. He has been working in web technology for over 10 years specializing in e-learning, membership sites, and business automation solutions. Matt also manages school technology, networks, and website for Evolve where we have worked together </t>
  </si>
  <si>
    <t xml:space="preserve">The staff onboarding app. </t>
  </si>
  <si>
    <t>We seek to promote and reflect diversity of shared knowledge and leadership within our team and the field of early childhood education. We are committed to the work of learning and growing our abilities to implement equitable practices and dismantling oppressive barriers that prevent individuals from thriving. We welcome all who embody diversity in race, ethnicity, culture, class, age, abilities, gender and sexual orientation. 
**1 Consultant (1 FTE)
Bachelor’s or Associate's Degree in relevant field and/or experience working with children and families as approved by program coordinator 
Credentials upon hire or within 6 months of hire (Training costs will be covered) EDU 119, Resources for Resiliency, and REI (Racial Equity Institute)
**2 Family/caregiver advocates (.5 FTE)
A degree is welcomed, but not required
Experience based on lived experiences and the passion for collaboration, diversity and early childhood education 
**2 Clinical Interns (stipends)
**3 “Language/Cultural Liaisons” (contract)
**1 Administrative/Data Support Specialist (.125 FTE)
**1 Program Coordinator (.5 FTE)
**1 Clinical Director/Supervisor (.25 FTE)</t>
  </si>
  <si>
    <t>Our priorities would remain the same, but we would adjust our annual goals accordingly to meet the budget. It would be unfair for us to say that one measure should be prioritized more than another because the whole project is valuable and necessary.</t>
  </si>
  <si>
    <t>If partial funding were offered, our first priority would be providing Growing Up WILD workshops for the early childhood workforce. Like the Early Childhood Education &amp; Development Committee, the Friends recognize the importance of a robust, diverse, and well-qualified workforce as fundamental to an effective system of early care &amp; education. The early childhood system couldn’t exist without teachers and staff, and we are fully dedicated to supporting their needs.
Our next priority would be offering equity funding to fully cover the cost of our outreach programs. This is the most effective way to remove barriers to environmental education and increase opportunities to the early childhood community.</t>
  </si>
  <si>
    <t xml:space="preserve">We currently have 30 staff employed at Hominy Baptist, and Hominy Child Care.  The purpose of this section is the 23 classroom staff, administrative staff, and custodial/kitchen staff.  It should be important to note here we employ 3 teachers per classroom, which includes a lead teacher and 2 assistants per classroom.  We do this for qualitative purposes, coordination of services, and additional support for the children from 7:30-2:15 p.m.  At 2:15 pm three of the staff help support the after school students.  We do employ three additional temporary summer staff for the increased number of children/students.  Two certified public school bus drivers, and an additional summer camp staff.
Executive director:  Level III director, master in public administration, additional undergraduate degrees in education, social work, and public administration.  We are at 7 points here in education. 
*Lead teachers: We have six lead teaching, qualified staff with associates or above in early childhood.  We are at 7 points here in education.
*Teacher assistants:  We have seven assistant teaching staff with credentials plus at least six additional hours.  Many have 10+ additional hours.  We are at 7 points here in education. 
*In addition we have six additional teaching assistants either at credential level and or working on the same.
*We have two kitchen staff and a custodial staff at a high school diploma level.
*The 7 church staff have degrees in religion, finance, music, and business.
 </t>
  </si>
  <si>
    <t xml:space="preserve">If the project were to be partially funded our priority would be to keep staff at the salary level they are now with stabilization funding, which is due to expire 6/30/24.  Partial funding would make it difficult to meet the stated goals in this proposal.  However, any help would be appreciated as centers across the state are going to be decimated when stabilization funding is eliminated in June of 2024.  Our top priority is the equitable funding of staff salaries in recognition of the work they do daily.  We want to pay a living wage to all staff but if only partial funding is available we will do the best we can with what is offered.  We would have to change the parameters of the program though without full funding.  </t>
  </si>
  <si>
    <t xml:space="preserve">Jade Green     TA      NCECC + Credit Hours 
Aubrey Hall     TA      BA Arts + 12 Credit Hours 
Shalynn Hilton    TA    HS 
Tania Martinez   Lead   BA + Licensure 
Spencer Millheiser   TA   12 Credit Hours 
Haylee Stanley       TA    BA Sociology 
Sarah Dugue    TA    NCECC + Credit Hours 
Jill McElreath   Lead   BK License 
Madison Rollins    TA    NCECC + 26 Credit Hours 
Ashley Lindsey  Lead    NCECC + Enrolled in ECE 
Leia Grassie     TA    NCECC 
Tiffany Parker   Lead   NCECC + 16 Credits + I/T Certificate 
Veronica Milner   Lead   AAS/ECE 
Allison Hart    TA   BA Arts + 12 Credit Hours 
Keva Lytle   TA   NCECC 
Emily West    Float    HS 
Michelle Buckner    Lead    AAS/ECE 
Daja Harper   Float   HS 
Holly Jean Hall    Lead    AAS/ECE 
Alyson Humphries   TA    HS 
Erin Sullivan    PT/Float    HS + 12 Credit Hours 
Juanita Grier   TA    4yr + NCECC/Admin II 
Carmon Jones    PT/Float    AA ECE 
Megan Toler    TA    BA Biology &amp; Psychology 
Emily Tyner   TA    HS 
Aimee Spooner    Administration     BA + Admin III 
Jennifer Gerringer    Administration    AA + NCECC + Admin II </t>
  </si>
  <si>
    <t>Behavior Therapy Personnel - 20hrs/week: $78,000
Hardships/Continuation of Care: $10,000
Salary Maintenance for Staff: $175,000 
Art/Curriculum Supplies: $24,000
Building Depreciation: $45,000
Equipment Depreciation: $35,000
Total: $367,000</t>
  </si>
  <si>
    <t>17 total teachers/staff employed
1. MA, lapsed elementary education teaching certificate, 15 years teaching experience (exceptional children's classrooms in public school), 15 years teaching experience at NAPS
2. BA + grades 7-12 teaching certificate, 45 years teaching experience
3. BA + extensive CPS training, 17 years teaching experience
4. BA + Current MLAS student, 1 year teaching experience
5. BFA, 7 years teaching experience
6. BA + 30 CR, 37 years teaching experience (elementary education), 4 years teaching experience at NAPS
7. Associate Degree, 20 years teaching experience
8. Some college, 29 years teaching experience
9. 10 years teaching experience
10. 21 years support staff in public schools
11. Over 260 hours of continuing education in early childhood education, 13 years teaching experience
12. 20 years teaching experience as support staff in public school
13. 30 years teaching experience at NAPS
14. 15 years teaching experience at NAPS
16. 10 years teaching experience at NAPS
17. Associate's Degree, 16 years teaching experience at NAPS</t>
  </si>
  <si>
    <t>My priorities are the professional development and continuing education trainings. Having highly qualified, dynamic speakers come to engage in-person with teachers is incredibly inspiring and will make a huge, tangible change in our school.</t>
  </si>
  <si>
    <t xml:space="preserve">Our hope is that our request will be fully funded to increase SECURE ECE’s impact in Buncombe County. Our priority is to maintain the 4:1 match for graduates, meaning we would need to address partial funding by reducing the number of participants accepted into the SECURE ECE program, thereby limiting its reach in the community. </t>
  </si>
  <si>
    <t>Our top priority is funding essential staff positions like our Early Literacy Director and Storytime Specialist. The Early Literacy Director designs, creates, and conducts trainings for staff members, volunteers, and interns at our early childhood partners, organizes curriculum distribution and implementation in PreK classrooms, supports early childhood partners with modeling instruction and coordinating reading centers, and oversees family engagement opportunities.
This type of comprehensive kindergarten-readiness programming plays a critical role in mitigating reading difficulties in young children before they begin, so they arrive at elementary school primed and ready to learn to read. 
Studies have shown that children who are read to regularly are more likely to develop early literacy skills, such as rhyming, letter recognition, and phonemic awareness. Our Storytime specialist brings culturally-responsive literature to life with regular read-alouds with 3 and 4-year-old classrooms coupled with evidence-based extension activities and literacy centers. Trained R2S volunteers provide essential support in the classroom, working collaboratively with early childhood teachers to serve children one-to-one and/or in small groups.
With partial funding, we would still commit to all the major components of the project, but we would minimize some of the scope by reducing the number of classrooms and families we serve.</t>
  </si>
  <si>
    <t>3 Teachers with Associate’s Degree in ECE
1 Teacher with Bachelor’s Degree in Communications (no EDU119)
1 Teacher with a Bachelor’s Degree in Supply Chain Management (no EDU119)
5 Teachers with more than 6 credit hours in ECE + EDU119
1 Teachers with EDU119
2 Support Staff with EDU119
5 Teachers with EDU119 Equivalency
3 Teachers with limited experience in ECE
1 Administrator with a Master’s Degree in Counseling
1 Administrator with a Master’s Degree in Business Administration
23 TOTAL STAFF</t>
  </si>
  <si>
    <t>Compensation and Benefits, $56,400.
This includes the health insurance premiums and retention bonuses.</t>
  </si>
  <si>
    <t xml:space="preserve">Our current staff education breakdown is as follows 
Early Childhood Education Credential -11 (7 are enrolled for their associate degree)
Associate degree – 10 (2 are enrolled for their bachelor’s degree)
Bachelor’s Degree – 2 
Master’s Degree -1
B-K License -1
All staff are certified in Pediatric Fist Aid and CPR, SIDS, Health and safety and 18 are trained in Conscious discipline. </t>
  </si>
  <si>
    <t>If we fail to secure adequate funding, the board would be forced to implement cost-costing measures, potentially impacting crucial services such as mental health support, education specialist support, and parent workshops. It is imperative we obtain the necessary funding to ensure the continued provision of high-quality programs and services to our children. 
Salary concerns also loom large, especially given the prevailing high housing costs and inflation. Attaining full funding is of paramount importance to the sustained success of the Collins Center and our unwavering dedication to excellence. The board’s goal is to establish a livable wage for all staff members.</t>
  </si>
  <si>
    <t>- Total # teachers/ # staff employed 15 teaching staff, 10 administrative and support staff (PreK &amp; St. Mark) 9 teaching staff, 2 administrative and support staff (Valley)
- Education levels and credentials of staff: (All 3 sites)
o 7 teachers/admin maintain advanced degrees (i.e., Masters or above) including 6 of the 7 holding early childhood credentials. 
o 1 teacher working towards their master’s degree and holds the childhood credential.
o 5  teachers/admin maintain bachelor’s including 4 of the 5 holding early childhood credentials. 
o 2 teacher working towards her bachelor’s degree 
o 2 teachers maintain an associates degrees with early childhood credentials. 
o 2 teachers are working towards an associates 
o 15 teachers/admin maintain either a high school diploma or GED and 9 of the 15 hold early childhood credentials. 
o 6 teachers/admin do not maintain any early childhood credentials.</t>
  </si>
  <si>
    <t xml:space="preserve">Total of 13 employees- 8 Instructors, 3 Directors, 1 Owner, 1 Preschool (Wonderkids) Teacher
Stephanie Corcoran- Owner - B.A. English 
Amber Alleman- Program Director- B.S.  Psychology
Cherilyn Langsdorf- Director of Communications- B.S. Business Administration with a concentration in Marketing. Minor in Psychology. 
Anna Taylor CTRS- Director of Inclusion &amp; Creative Curriculum- B.S. Recreational Therapy  
Madisen Dingle- Instructor- B.S. Communication Disorders 
Kathleen Urman- Instructor- Bachelor’s B.A. Theatre
Cassie Walls- Instructor- A.A. Liberal Arts
Gabriella Villa - Instructor- B.S. Exercise Science 
Kylie  - Instructor - Highschool diploma and currently applying for schools for Early Childhood Education degree. 
Nadine Del-Gallo  - Instructor - Current student at UNC Asheville, pursuing a degree in B.S. Health and Wellness with a concentration in Public Health - To graduate Fall 2024 
Zoe Morgan- Wonderkids (Preschool) Teacher - B.A. General History and Certified early childhood educator </t>
  </si>
  <si>
    <t xml:space="preserve">If we were given partial funding, priority would be given to sponsoring our first event with the same number of children for a shorter duration of time. Sponsoring 30 children for 6 months will total to $16,920. </t>
  </si>
  <si>
    <t xml:space="preserve">Upwards will create six new family child care educator positions. In adherence to the NCDECEE licensing regulations, to obtain licensure of a family child care home the childcare provider must have a high school diploma or GED, a certificate in CPR and First Aid, and completed ITS-SIDS Training, if planning to care for children 12 months and younger.
To further our impact, we propose extending the program to Year 2 and Year 3 to support the newly established family child care providers obtain a three-star rating, which allows them to participate in the Subsidized Child Care Assistance Program. The six new educators would be required to obtain the NC Early Childhood Credential by enrolling and completing Intro to Early Childhood Education (EDU119) at Asheville-Buncombe Technical Community College. </t>
  </si>
  <si>
    <t>Upwards' Family Child Care Supply Building program can be scaled up or down according to the decision of the governing body. Its operation is not dependent on full award funding. If it were to be phased in or partially funded, an adjusted number of family child care home facilities would be created as part of the program. For example, if only 50% of the requested funding is awarded, Upwards would aim to establish 3 licensed family childcare homes instead of 6. The projected outputs and outcomes would be adjusted proportionally based on the final funding amount.</t>
  </si>
  <si>
    <t>Teachers: 53, 3 with Master’s degrees, 15 with Bachelor’s degrees, 3 with AAs, 15 with unrelated degrees, 17 with no degree
Staff: 42, 11 with Master’s degrees, 18 with Bachelor’s degrees, 3 with AAs, 10 with no degree</t>
  </si>
  <si>
    <t>Our top priority is to provide better compensation to our faculty and staff. If partial funding were awarded, we would use it to maintain our team’s salaries. Our second priority is to continue the Residency Program that was previously funded by this committee. We are grateful for the committee’s investment in strengthening the ECE workforce, and we recognize that a new program like this one needs multiple years to achieve its full impact and demonstrate its effectiveness.</t>
  </si>
  <si>
    <t xml:space="preserve">ELP Currently employs 17 staff members including directors, teachers, and teaching assistants. 
ELP prefers teachers to have a minimum of 6 months experience or educational equivalency, NC Early Childhood Credentials plus six hours in early childhood coursework (staff can be hired without the coursework hours if they are willing to obtain them). Teachers are preferred to have Infant/Toddler Certification and Preschool Certification, with at least an Associate in Early Childhood Education strongly preferred. Staff must also have CPR and First Aid certifications, though we have a staff member who is certified to teach both CPR and First Aid, so these classes can be offered onsite. All staff must pass a background check and obtain a CRC background check letter.
According to our most recent assessment, two ELP staff hold master’s degrees, four hold bachelor’s degrees, eight hold associate degrees, four hold North Carolina Early Childhood Education Credentials without a degree, and two hold high school diplomas. </t>
  </si>
  <si>
    <t>Our priority is to provide high-quality childcare to families in our community. In order to provide this essential service, we need to have qualified and dependable staff. To retain these staff, we must pay a living wage. If we were to receive partial funding or not meet our fundraising goal for the program, we would possibly be forced to cut available childcare slots and reduce the number of children served to maintain and retain the staff who provide the service.</t>
  </si>
  <si>
    <t xml:space="preserve">Because ECC is an unlicensed childcare center, ECC teachers are not required to have an early childhood education degree or a teaching credential. Teachers are all certified in First Aid, CPR, and SIDS Prevention, and are preferred to have one-year minimum experience with childcare, in addition to passing a rigorous background check. 
ECC is currently staffed by the ECC Director, two part-time, and five full-time staff, with one preparing to roll off as their AmeriCorps term comes to an end.  
It is our goal that, in addition to supporting families with affordable and flexible care, ECC will help contribute additional trained childcare workers to the industry through professional development and continued education opportunities. </t>
  </si>
  <si>
    <t>As outside costs continue to rise, the YW is committed to remaining accessible for community members. This requires additional funding and community investment. Without full funding, we may be forced to limit program hours or close classrooms, ultimately reducing ECC’s impact, and contributing to the lack of accessible childcare. This is particularly important to note, as staffing shortages throughout the childcare system have already limited available slots in Asheville.
If not fully funded, we are determined to continue providing equitable salaries to staff. If employees are unable to live on the wages earned, they will be forced to seek other employment, which will contribute to the shrinking number of available childcare workers.  
We believe that wage parity is a key factor for hiring and retaining qualified, mission-aligned staff who will provide top-tier care to the children enrolled in ECC. The program would not exist without staff, which is why we are dedicated to ensuring that everyone earns a fair wage. 
ECC is funded by a variety of sources, though a mixture of government and private grant funding is the primary source of revenue. Because of this diversified income, ECC does not rely on any one funder for success. We are actively seeking out and applying for additional grant funds. ECC meets a substantial community need and we are committed to providing this vital, accessible service to families who are unable to access full-time care.</t>
  </si>
  <si>
    <t>Recommend Funding?</t>
  </si>
  <si>
    <t>Recommend Multi-Year?</t>
  </si>
  <si>
    <t>SVCCC -Donald S Collins Early Learning</t>
  </si>
  <si>
    <t>Scenario 3</t>
  </si>
  <si>
    <t>FY24 Funded Amount</t>
  </si>
  <si>
    <t>FY25 Amount Requested</t>
  </si>
  <si>
    <t>% increase</t>
  </si>
  <si>
    <t>Total amount available to allocate as of 4/1/24</t>
  </si>
  <si>
    <t>Scenario 3.1</t>
  </si>
  <si>
    <t>Award all applicants recommended by 100% of committee 100% of their request</t>
  </si>
  <si>
    <t>Award projects over 85% based on their scoring percent (i.e. if they scored 95%, award 95% of request)</t>
  </si>
  <si>
    <t>Award projects over 80% based on their scoring percent (i.e. if they scored 95%, award 95% of request)</t>
  </si>
  <si>
    <t>Based on last year's rules: Projects that score 
86.9+ = 100%
81-86.8 = 95%</t>
  </si>
  <si>
    <t>Strategy</t>
  </si>
  <si>
    <t>Develop early childhood workforce;Increase quality;Enhance effectiveness of overall system of early care and education</t>
  </si>
  <si>
    <t>Increase quality</t>
  </si>
  <si>
    <t>Maintain/enhance existing slots;Increase quality;Support families</t>
  </si>
  <si>
    <t>Develop early childhood workforce;Maintain/enhance existing slots;Support families;Enhance effectiveness of overall system of early care and education</t>
  </si>
  <si>
    <t>Develop early childhood workforce;Maintain/enhance existing slots;Increase slots for enrollment;Increase quality;Enhance effectiveness of overall system of early care and education</t>
  </si>
  <si>
    <t>Develop early childhood workforce;Maintain/enhance existing slots;Increase slots for enrollment;Enhance effectiveness of overall system of early care and education</t>
  </si>
  <si>
    <t>Maintain/enhance existing slots;Support families</t>
  </si>
  <si>
    <t>Increase quality;Support families;Enhance effectiveness of overall system of early care and education</t>
  </si>
  <si>
    <t>Develop early childhood workforce;Maintain/enhance existing slots;Increase quality;Support families</t>
  </si>
  <si>
    <t>Develop early childhood workforce;Maintain/enhance existing slots;Increase quality;Support families;Enhance effectiveness of overall system of early care and education</t>
  </si>
  <si>
    <t>Develop early childhood workforce;Increase quality;Support families;Enhance effectiveness of overall system of early care and education</t>
  </si>
  <si>
    <t>Maintain/enhance existing slots;Increase quality;Support families;Enhance effectiveness of overall system of early care and education</t>
  </si>
  <si>
    <t>Develop early childhood workforce;Support families</t>
  </si>
  <si>
    <t>Enhance effectiveness of overall system of early care and education</t>
  </si>
  <si>
    <t>Develop early childhood workforce;Maintain/enhance existing slots;Increase slots for enrollment;Increase quality;Support families;Enhance effectiveness of overall system of early care and education</t>
  </si>
  <si>
    <t>SVCCC Donald S Collins Early Learning</t>
  </si>
  <si>
    <t>Maintaining a High-Quality Program for All Children with an Emphasis on Workforce Dev</t>
  </si>
  <si>
    <t>Develop early childhood workforce;Increase quality;Support families</t>
  </si>
  <si>
    <t>Support families;Enhance effectiveness of overall system of early care and education</t>
  </si>
  <si>
    <t>Develop early childhood workforce;Increase quality</t>
  </si>
  <si>
    <t>Develop early childhood workforce;Support families;Enhance effectiveness of overall system of early care and education</t>
  </si>
  <si>
    <t>Applicant strategy selection</t>
  </si>
  <si>
    <t>Workforce &amp; Slots</t>
  </si>
  <si>
    <t xml:space="preserve">Workforce  </t>
  </si>
  <si>
    <t>Scenario A</t>
  </si>
  <si>
    <t>Scenario B</t>
  </si>
  <si>
    <t>Scenario C</t>
  </si>
  <si>
    <t>Flat funding for all projects scoring over 80%. If an org requests less for FY25 than FY24 award, allocate full requested amount. 
Remainder to NC PreK project</t>
  </si>
  <si>
    <t xml:space="preserve">Flat funding for all renewal projects scoring over 80% that deliver slots or workforce development if at least 75% of committee 
recommended.
If an org requests less for FY25 than FY24 award, allocate full requested amount. 
75% of FY24 funding to CAO projects
remainder to NC Pre-K project </t>
  </si>
  <si>
    <t>Flat funding for all projects scoring over 80% with slots or workforce strategies selected on application. If an org requests less for FY25 than FY24 award, allocate full requested amount. 
Remainder to NC PreK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</si>
</sst>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quot;* #,##0_);_(&quot;$&quot;* \(#,##0\);_(&quot;$&quot;* &quot;-&quot;??_);_(@_)"/>
  </numFmts>
  <fonts count="8" x14ac:knownFonts="1">
    <font>
      <sz val="10"/>
      <name val="Arial"/>
      <family val="2"/>
    </font>
    <font>
      <sz val="10"/>
      <name val="Arial"/>
      <family val="2"/>
    </font>
    <font>
      <sz val="10"/>
      <color indexed="8"/>
      <name val="Arial"/>
      <family val="2"/>
    </font>
    <font>
      <b/>
      <sz val="9"/>
      <color rgb="FF434343"/>
      <name val="Arial"/>
      <family val="2"/>
    </font>
    <font>
      <b/>
      <sz val="10"/>
      <name val="Arial"/>
      <family val="2"/>
    </font>
    <font>
      <b/>
      <i/>
      <u/>
      <sz val="10"/>
      <name val="Arial"/>
      <family val="2"/>
    </font>
    <font>
      <b/>
      <sz val="10"/>
      <color rgb="FFFF0000"/>
      <name val="Arial"/>
      <family val="2"/>
    </font>
    <font>
      <b/>
      <u/>
      <sz val="10"/>
      <name val="Arial"/>
      <family val="2"/>
    </font>
  </fonts>
  <fills count="6">
    <fill>
      <patternFill patternType="none"/>
    </fill>
    <fill>
      <patternFill patternType="gray125"/>
    </fill>
    <fill>
      <patternFill patternType="solid">
        <fgColor indexed="4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44" fontId="1" fillId="0" borderId="0" applyFont="0" applyFill="0" applyBorder="0" applyAlignment="0" applyProtection="0">
      <alignment vertical="center"/>
    </xf>
  </cellStyleXfs>
  <cellXfs count="39">
    <xf numFmtId="0" fontId="0" fillId="0" borderId="0" xfId="0">
      <alignment vertical="center"/>
    </xf>
    <xf numFmtId="0" fontId="3" fillId="2" borderId="0" xfId="0" applyFont="1" applyFill="1" applyAlignment="1">
      <alignment horizontal="center" vertical="center"/>
    </xf>
    <xf numFmtId="10" fontId="2" fillId="0" borderId="0" xfId="1" applyNumberFormat="1" applyFont="1" applyFill="1" applyAlignment="1">
      <alignment horizontal="right" vertical="center"/>
    </xf>
    <xf numFmtId="0" fontId="4" fillId="0" borderId="0" xfId="0" applyFont="1">
      <alignment vertical="center"/>
    </xf>
    <xf numFmtId="0" fontId="0" fillId="0" borderId="0" xfId="0" applyAlignment="1">
      <alignment vertical="center" wrapText="1"/>
    </xf>
    <xf numFmtId="0" fontId="4" fillId="3" borderId="0" xfId="0" applyFont="1" applyFill="1">
      <alignment vertical="center"/>
    </xf>
    <xf numFmtId="37" fontId="0" fillId="0" borderId="0" xfId="0" applyNumberFormat="1">
      <alignment vertical="center"/>
    </xf>
    <xf numFmtId="165" fontId="0" fillId="0" borderId="0" xfId="0" applyNumberFormat="1">
      <alignment vertical="center"/>
    </xf>
    <xf numFmtId="165" fontId="0" fillId="0" borderId="0" xfId="2" applyNumberFormat="1" applyFont="1" applyAlignment="1">
      <alignment horizontal="left" vertical="center"/>
    </xf>
    <xf numFmtId="165" fontId="4" fillId="3" borderId="0" xfId="0" applyNumberFormat="1" applyFont="1" applyFill="1">
      <alignment vertical="center"/>
    </xf>
    <xf numFmtId="0" fontId="6" fillId="0" borderId="0" xfId="0" applyFo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2" borderId="0" xfId="0" applyFont="1" applyFill="1" applyAlignment="1">
      <alignment horizontal="center" vertical="center" wrapText="1"/>
    </xf>
    <xf numFmtId="0" fontId="5" fillId="4" borderId="1" xfId="0" applyFont="1" applyFill="1" applyBorder="1" applyAlignment="1">
      <alignment horizontal="left" vertical="center"/>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0" fillId="0" borderId="1" xfId="0" applyBorder="1">
      <alignment vertical="center"/>
    </xf>
    <xf numFmtId="165" fontId="0" fillId="0" borderId="1" xfId="0" applyNumberFormat="1" applyBorder="1">
      <alignment vertical="center"/>
    </xf>
    <xf numFmtId="10" fontId="0" fillId="0" borderId="1" xfId="0" applyNumberFormat="1" applyBorder="1">
      <alignment vertical="center"/>
    </xf>
    <xf numFmtId="9" fontId="0" fillId="0" borderId="1" xfId="1" applyFont="1" applyBorder="1" applyAlignment="1">
      <alignment horizontal="center" vertical="center"/>
    </xf>
    <xf numFmtId="164" fontId="2" fillId="0" borderId="0" xfId="0" applyNumberFormat="1" applyFont="1" applyAlignment="1">
      <alignment horizontal="right" vertical="center"/>
    </xf>
    <xf numFmtId="0" fontId="2" fillId="0" borderId="0" xfId="0" applyFont="1" applyAlignment="1">
      <alignment horizontal="right" vertical="center"/>
    </xf>
    <xf numFmtId="165" fontId="0" fillId="0" borderId="1" xfId="2" applyNumberFormat="1" applyFont="1" applyBorder="1">
      <alignment vertical="center"/>
    </xf>
    <xf numFmtId="9" fontId="0" fillId="0" borderId="1" xfId="1" applyFont="1" applyFill="1" applyBorder="1" applyAlignment="1">
      <alignment horizontal="center" vertical="center"/>
    </xf>
    <xf numFmtId="10" fontId="0" fillId="0" borderId="1" xfId="1" applyNumberFormat="1" applyFont="1" applyBorder="1">
      <alignment vertical="center"/>
    </xf>
    <xf numFmtId="9" fontId="0" fillId="0" borderId="0" xfId="1" applyFont="1">
      <alignment vertical="center"/>
    </xf>
    <xf numFmtId="0" fontId="7" fillId="3" borderId="0" xfId="0" applyFont="1" applyFill="1">
      <alignment vertical="center"/>
    </xf>
    <xf numFmtId="0" fontId="0" fillId="5" borderId="1" xfId="0" applyFill="1" applyBorder="1">
      <alignment vertical="center"/>
    </xf>
    <xf numFmtId="165" fontId="0" fillId="5" borderId="1" xfId="2" applyNumberFormat="1" applyFont="1" applyFill="1" applyBorder="1">
      <alignment vertical="center"/>
    </xf>
    <xf numFmtId="10" fontId="0" fillId="5" borderId="1" xfId="1" applyNumberFormat="1" applyFont="1" applyFill="1" applyBorder="1">
      <alignment vertical="center"/>
    </xf>
    <xf numFmtId="10" fontId="0" fillId="5" borderId="1" xfId="0" applyNumberFormat="1" applyFill="1" applyBorder="1">
      <alignment vertical="center"/>
    </xf>
    <xf numFmtId="9" fontId="0" fillId="5" borderId="1" xfId="1" applyFont="1" applyFill="1" applyBorder="1" applyAlignment="1">
      <alignment horizontal="center" vertical="center"/>
    </xf>
    <xf numFmtId="165" fontId="0" fillId="5" borderId="1" xfId="0" applyNumberFormat="1" applyFill="1" applyBorder="1">
      <alignment vertical="center"/>
    </xf>
    <xf numFmtId="0" fontId="0" fillId="0" borderId="0" xfId="0" applyAlignment="1">
      <alignment vertical="top"/>
    </xf>
    <xf numFmtId="0" fontId="0" fillId="0" borderId="0" xfId="0" applyAlignment="1">
      <alignment vertical="top" wrapText="1"/>
    </xf>
    <xf numFmtId="165" fontId="0" fillId="0" borderId="1" xfId="2" applyNumberFormat="1" applyFont="1" applyFill="1" applyBorder="1">
      <alignment vertical="center"/>
    </xf>
    <xf numFmtId="10" fontId="0" fillId="0" borderId="1" xfId="1" applyNumberFormat="1" applyFont="1" applyFill="1" applyBorder="1">
      <alignment vertical="center"/>
    </xf>
    <xf numFmtId="165" fontId="0" fillId="0" borderId="0" xfId="1" applyNumberFormat="1" applyFont="1" applyFill="1">
      <alignment vertical="center"/>
    </xf>
  </cellXfs>
  <cellStyles count="3">
    <cellStyle name="Currency" xfId="2" builtinId="4"/>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D2D2D2"/>
      <rgbColor rgb="00DCDCDC"/>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abSelected="1" zoomScale="90" zoomScaleNormal="90" workbookViewId="0">
      <pane xSplit="1" topLeftCell="B1" activePane="topRight" state="frozen"/>
      <selection pane="topRight" activeCell="A2" sqref="A2"/>
    </sheetView>
  </sheetViews>
  <sheetFormatPr defaultRowHeight="12.75" x14ac:dyDescent="0.2"/>
  <cols>
    <col min="1" max="1" width="36.42578125" customWidth="1"/>
    <col min="2" max="2" width="79.140625" bestFit="1" customWidth="1"/>
    <col min="3" max="3" width="29.28515625" bestFit="1" customWidth="1"/>
    <col min="4" max="4" width="10.7109375" customWidth="1"/>
    <col min="5" max="5" width="12.42578125" customWidth="1"/>
    <col min="6" max="6" width="9" bestFit="1" customWidth="1"/>
    <col min="7" max="7" width="8.28515625" customWidth="1"/>
    <col min="8" max="8" width="8.85546875" customWidth="1"/>
    <col min="9" max="9" width="12.140625" customWidth="1"/>
    <col min="10" max="10" width="13" customWidth="1"/>
    <col min="11" max="14" width="15.140625" hidden="1" customWidth="1"/>
    <col min="15" max="17" width="15.140625" customWidth="1"/>
    <col min="19" max="19" width="12.140625" bestFit="1" customWidth="1"/>
  </cols>
  <sheetData>
    <row r="1" spans="1:19" ht="38.25" x14ac:dyDescent="0.2">
      <c r="A1" s="14" t="s">
        <v>134</v>
      </c>
      <c r="B1" s="14" t="s">
        <v>135</v>
      </c>
      <c r="C1" s="14" t="s">
        <v>295</v>
      </c>
      <c r="D1" s="15" t="s">
        <v>264</v>
      </c>
      <c r="E1" s="15" t="s">
        <v>265</v>
      </c>
      <c r="F1" s="15" t="s">
        <v>266</v>
      </c>
      <c r="G1" s="14" t="s">
        <v>136</v>
      </c>
      <c r="H1" s="14" t="s">
        <v>137</v>
      </c>
      <c r="I1" s="16" t="s">
        <v>138</v>
      </c>
      <c r="J1" s="16" t="s">
        <v>140</v>
      </c>
      <c r="K1" s="16" t="s">
        <v>144</v>
      </c>
      <c r="L1" s="16" t="s">
        <v>147</v>
      </c>
      <c r="M1" s="16" t="s">
        <v>263</v>
      </c>
      <c r="N1" s="16" t="s">
        <v>268</v>
      </c>
      <c r="O1" s="16" t="s">
        <v>298</v>
      </c>
      <c r="P1" s="16" t="s">
        <v>299</v>
      </c>
      <c r="Q1" s="16" t="s">
        <v>300</v>
      </c>
    </row>
    <row r="2" spans="1:19" x14ac:dyDescent="0.2">
      <c r="A2" s="17" t="s">
        <v>17</v>
      </c>
      <c r="B2" s="17" t="s">
        <v>126</v>
      </c>
      <c r="C2" s="17" t="s">
        <v>296</v>
      </c>
      <c r="D2" s="36">
        <v>194381</v>
      </c>
      <c r="E2" s="36">
        <v>195488.89999999994</v>
      </c>
      <c r="F2" s="37">
        <f>(E2-D2)/D2</f>
        <v>5.6996311367877315E-3</v>
      </c>
      <c r="G2" s="19">
        <v>0.95000000000000018</v>
      </c>
      <c r="H2" s="17">
        <v>12</v>
      </c>
      <c r="I2" s="17">
        <v>12</v>
      </c>
      <c r="J2" s="24">
        <v>1</v>
      </c>
      <c r="K2" s="18">
        <f t="shared" ref="K2:K13" si="0">E2</f>
        <v>195488.89999999994</v>
      </c>
      <c r="L2" s="18">
        <f t="shared" ref="L2:L19" si="1">IF(J2=1,E2,0)</f>
        <v>195488.89999999994</v>
      </c>
      <c r="M2" s="18">
        <f t="shared" ref="M2:M16" si="2">G2*E2</f>
        <v>185714.45499999999</v>
      </c>
      <c r="N2" s="18">
        <f t="shared" ref="N2:N20" si="3">G2*E2</f>
        <v>185714.45499999999</v>
      </c>
      <c r="O2" s="18">
        <f>D2</f>
        <v>194381</v>
      </c>
      <c r="P2" s="18">
        <f>D2</f>
        <v>194381</v>
      </c>
      <c r="Q2" s="18">
        <f>D2</f>
        <v>194381</v>
      </c>
    </row>
    <row r="3" spans="1:19" x14ac:dyDescent="0.2">
      <c r="A3" s="17" t="s">
        <v>82</v>
      </c>
      <c r="B3" s="17" t="s">
        <v>83</v>
      </c>
      <c r="C3" s="17" t="s">
        <v>297</v>
      </c>
      <c r="D3" s="36">
        <v>120712</v>
      </c>
      <c r="E3" s="36">
        <v>187500</v>
      </c>
      <c r="F3" s="37">
        <f>(E3-D3)/D3</f>
        <v>0.55328384916164097</v>
      </c>
      <c r="G3" s="19">
        <v>0.93055555555555569</v>
      </c>
      <c r="H3" s="17">
        <v>12</v>
      </c>
      <c r="I3" s="17">
        <v>11</v>
      </c>
      <c r="J3" s="24">
        <v>0.91666666666666663</v>
      </c>
      <c r="K3" s="18">
        <f t="shared" si="0"/>
        <v>187500</v>
      </c>
      <c r="L3" s="18">
        <f t="shared" si="1"/>
        <v>0</v>
      </c>
      <c r="M3" s="18">
        <f t="shared" si="2"/>
        <v>174479.16666666669</v>
      </c>
      <c r="N3" s="18">
        <f t="shared" si="3"/>
        <v>174479.16666666669</v>
      </c>
      <c r="O3" s="18">
        <f t="shared" ref="O3:O20" si="4">D3</f>
        <v>120712</v>
      </c>
      <c r="P3" s="18">
        <f t="shared" ref="P3:P20" si="5">D3</f>
        <v>120712</v>
      </c>
      <c r="Q3" s="18">
        <f t="shared" ref="Q3:Q19" si="6">D3</f>
        <v>120712</v>
      </c>
    </row>
    <row r="4" spans="1:19" x14ac:dyDescent="0.2">
      <c r="A4" s="17" t="s">
        <v>17</v>
      </c>
      <c r="B4" s="17" t="s">
        <v>150</v>
      </c>
      <c r="C4" s="17" t="s">
        <v>296</v>
      </c>
      <c r="D4" s="36">
        <v>0</v>
      </c>
      <c r="E4" s="36">
        <v>922014</v>
      </c>
      <c r="F4" s="37"/>
      <c r="G4" s="19">
        <v>0.92500000000000016</v>
      </c>
      <c r="H4" s="17">
        <v>12</v>
      </c>
      <c r="I4" s="17">
        <v>12</v>
      </c>
      <c r="J4" s="24">
        <v>1</v>
      </c>
      <c r="K4" s="18">
        <f t="shared" si="0"/>
        <v>922014</v>
      </c>
      <c r="L4" s="18">
        <f t="shared" si="1"/>
        <v>922014</v>
      </c>
      <c r="M4" s="18">
        <f t="shared" si="2"/>
        <v>852862.95000000019</v>
      </c>
      <c r="N4" s="18">
        <f t="shared" si="3"/>
        <v>852862.95000000019</v>
      </c>
      <c r="O4" s="18">
        <v>273963</v>
      </c>
      <c r="P4" s="18">
        <v>422986</v>
      </c>
      <c r="Q4" s="18">
        <v>709432</v>
      </c>
      <c r="S4" s="38"/>
    </row>
    <row r="5" spans="1:19" x14ac:dyDescent="0.2">
      <c r="A5" s="17" t="s">
        <v>99</v>
      </c>
      <c r="B5" s="17" t="s">
        <v>105</v>
      </c>
      <c r="C5" s="17" t="s">
        <v>203</v>
      </c>
      <c r="D5" s="36">
        <v>0</v>
      </c>
      <c r="E5" s="36">
        <v>39700</v>
      </c>
      <c r="F5" s="36"/>
      <c r="G5" s="19">
        <v>0.92222222222222217</v>
      </c>
      <c r="H5" s="17">
        <v>12</v>
      </c>
      <c r="I5" s="17">
        <v>12</v>
      </c>
      <c r="J5" s="24">
        <v>1</v>
      </c>
      <c r="K5" s="18">
        <f t="shared" si="0"/>
        <v>39700</v>
      </c>
      <c r="L5" s="18">
        <f t="shared" si="1"/>
        <v>39700</v>
      </c>
      <c r="M5" s="18">
        <f t="shared" si="2"/>
        <v>36612.222222222219</v>
      </c>
      <c r="N5" s="18">
        <f t="shared" si="3"/>
        <v>36612.222222222219</v>
      </c>
      <c r="O5" s="18"/>
      <c r="P5" s="18"/>
      <c r="Q5" s="18"/>
    </row>
    <row r="6" spans="1:19" x14ac:dyDescent="0.2">
      <c r="A6" s="17" t="s">
        <v>141</v>
      </c>
      <c r="B6" s="17" t="s">
        <v>109</v>
      </c>
      <c r="C6" s="17" t="s">
        <v>297</v>
      </c>
      <c r="D6" s="36">
        <v>75000</v>
      </c>
      <c r="E6" s="36">
        <v>90000</v>
      </c>
      <c r="F6" s="37">
        <f t="shared" ref="F6:F21" si="7">(E6-D6)/D6</f>
        <v>0.2</v>
      </c>
      <c r="G6" s="19">
        <v>0.9</v>
      </c>
      <c r="H6" s="17">
        <v>12</v>
      </c>
      <c r="I6" s="17">
        <v>12</v>
      </c>
      <c r="J6" s="24">
        <v>1</v>
      </c>
      <c r="K6" s="18">
        <f t="shared" si="0"/>
        <v>90000</v>
      </c>
      <c r="L6" s="18">
        <f t="shared" si="1"/>
        <v>90000</v>
      </c>
      <c r="M6" s="18">
        <f t="shared" si="2"/>
        <v>81000</v>
      </c>
      <c r="N6" s="18">
        <f t="shared" si="3"/>
        <v>81000</v>
      </c>
      <c r="O6" s="18">
        <f t="shared" si="4"/>
        <v>75000</v>
      </c>
      <c r="P6" s="18">
        <f t="shared" si="5"/>
        <v>75000</v>
      </c>
      <c r="Q6" s="18">
        <f t="shared" si="6"/>
        <v>75000</v>
      </c>
    </row>
    <row r="7" spans="1:19" x14ac:dyDescent="0.2">
      <c r="A7" s="17" t="s">
        <v>67</v>
      </c>
      <c r="B7" s="17" t="s">
        <v>151</v>
      </c>
      <c r="C7" s="17" t="s">
        <v>203</v>
      </c>
      <c r="D7" s="36">
        <v>451273</v>
      </c>
      <c r="E7" s="36">
        <v>451387</v>
      </c>
      <c r="F7" s="37">
        <f t="shared" si="7"/>
        <v>2.5261870309103361E-4</v>
      </c>
      <c r="G7" s="19">
        <v>0.88787878787878793</v>
      </c>
      <c r="H7" s="17">
        <v>11</v>
      </c>
      <c r="I7" s="17">
        <v>10</v>
      </c>
      <c r="J7" s="24">
        <v>0.90909090909090906</v>
      </c>
      <c r="K7" s="18">
        <f t="shared" si="0"/>
        <v>451387</v>
      </c>
      <c r="L7" s="18">
        <f t="shared" si="1"/>
        <v>0</v>
      </c>
      <c r="M7" s="18">
        <f t="shared" si="2"/>
        <v>400776.94242424244</v>
      </c>
      <c r="N7" s="18">
        <f t="shared" si="3"/>
        <v>400776.94242424244</v>
      </c>
      <c r="O7" s="18">
        <f t="shared" si="4"/>
        <v>451273</v>
      </c>
      <c r="P7" s="18">
        <f t="shared" si="5"/>
        <v>451273</v>
      </c>
      <c r="Q7" s="18">
        <f>D7*0.75</f>
        <v>338454.75</v>
      </c>
    </row>
    <row r="8" spans="1:19" x14ac:dyDescent="0.2">
      <c r="A8" s="17" t="s">
        <v>67</v>
      </c>
      <c r="B8" s="17" t="s">
        <v>75</v>
      </c>
      <c r="C8" s="17" t="s">
        <v>203</v>
      </c>
      <c r="D8" s="36">
        <v>165319</v>
      </c>
      <c r="E8" s="36">
        <v>175108</v>
      </c>
      <c r="F8" s="37">
        <f t="shared" si="7"/>
        <v>5.9212794657601361E-2</v>
      </c>
      <c r="G8" s="19">
        <v>0.8833333333333333</v>
      </c>
      <c r="H8" s="17">
        <v>12</v>
      </c>
      <c r="I8" s="17">
        <v>11</v>
      </c>
      <c r="J8" s="24">
        <v>0.91666666666666663</v>
      </c>
      <c r="K8" s="18">
        <f t="shared" si="0"/>
        <v>175108</v>
      </c>
      <c r="L8" s="18">
        <f t="shared" si="1"/>
        <v>0</v>
      </c>
      <c r="M8" s="18">
        <f t="shared" si="2"/>
        <v>154678.73333333334</v>
      </c>
      <c r="N8" s="18">
        <f t="shared" si="3"/>
        <v>154678.73333333334</v>
      </c>
      <c r="O8" s="18">
        <f t="shared" si="4"/>
        <v>165319</v>
      </c>
      <c r="P8" s="18">
        <f t="shared" si="5"/>
        <v>165319</v>
      </c>
      <c r="Q8" s="18">
        <f>D8*0.75</f>
        <v>123989.25</v>
      </c>
    </row>
    <row r="9" spans="1:19" x14ac:dyDescent="0.2">
      <c r="A9" s="17" t="s">
        <v>141</v>
      </c>
      <c r="B9" s="17" t="s">
        <v>108</v>
      </c>
      <c r="C9" s="17" t="s">
        <v>297</v>
      </c>
      <c r="D9" s="36">
        <v>110000</v>
      </c>
      <c r="E9" s="36">
        <v>125000</v>
      </c>
      <c r="F9" s="37">
        <f t="shared" si="7"/>
        <v>0.13636363636363635</v>
      </c>
      <c r="G9" s="19">
        <v>0.88055555555555554</v>
      </c>
      <c r="H9" s="17">
        <v>12</v>
      </c>
      <c r="I9" s="17">
        <v>12</v>
      </c>
      <c r="J9" s="24">
        <v>1</v>
      </c>
      <c r="K9" s="18">
        <f t="shared" si="0"/>
        <v>125000</v>
      </c>
      <c r="L9" s="18">
        <f t="shared" si="1"/>
        <v>125000</v>
      </c>
      <c r="M9" s="18">
        <f t="shared" si="2"/>
        <v>110069.44444444444</v>
      </c>
      <c r="N9" s="18">
        <f t="shared" si="3"/>
        <v>110069.44444444444</v>
      </c>
      <c r="O9" s="18">
        <f t="shared" si="4"/>
        <v>110000</v>
      </c>
      <c r="P9" s="18">
        <f t="shared" si="5"/>
        <v>110000</v>
      </c>
      <c r="Q9" s="18">
        <f t="shared" si="6"/>
        <v>110000</v>
      </c>
    </row>
    <row r="10" spans="1:19" x14ac:dyDescent="0.2">
      <c r="A10" s="17" t="s">
        <v>117</v>
      </c>
      <c r="B10" s="17" t="s">
        <v>118</v>
      </c>
      <c r="C10" s="17" t="s">
        <v>297</v>
      </c>
      <c r="D10" s="36">
        <v>350667</v>
      </c>
      <c r="E10" s="36">
        <v>396077</v>
      </c>
      <c r="F10" s="37">
        <f t="shared" si="7"/>
        <v>0.12949607462350321</v>
      </c>
      <c r="G10" s="19">
        <v>0.8787878787878789</v>
      </c>
      <c r="H10" s="17">
        <v>11</v>
      </c>
      <c r="I10" s="17">
        <v>10</v>
      </c>
      <c r="J10" s="24">
        <v>0.90909090909090906</v>
      </c>
      <c r="K10" s="18">
        <f t="shared" si="0"/>
        <v>396077</v>
      </c>
      <c r="L10" s="18">
        <f t="shared" si="1"/>
        <v>0</v>
      </c>
      <c r="M10" s="18">
        <f t="shared" si="2"/>
        <v>348067.66666666669</v>
      </c>
      <c r="N10" s="18">
        <f t="shared" si="3"/>
        <v>348067.66666666669</v>
      </c>
      <c r="O10" s="18">
        <f t="shared" si="4"/>
        <v>350667</v>
      </c>
      <c r="P10" s="18">
        <f t="shared" si="5"/>
        <v>350667</v>
      </c>
      <c r="Q10" s="18">
        <f t="shared" si="6"/>
        <v>350667</v>
      </c>
    </row>
    <row r="11" spans="1:19" x14ac:dyDescent="0.2">
      <c r="A11" s="17" t="s">
        <v>17</v>
      </c>
      <c r="B11" s="17" t="s">
        <v>79</v>
      </c>
      <c r="C11" s="17" t="s">
        <v>296</v>
      </c>
      <c r="D11" s="36">
        <v>153000</v>
      </c>
      <c r="E11" s="36">
        <v>241807</v>
      </c>
      <c r="F11" s="37">
        <f t="shared" si="7"/>
        <v>0.58043790849673205</v>
      </c>
      <c r="G11" s="19">
        <v>0.87777777777777777</v>
      </c>
      <c r="H11" s="17">
        <v>12</v>
      </c>
      <c r="I11" s="17">
        <v>11</v>
      </c>
      <c r="J11" s="24">
        <v>0.91666666666666663</v>
      </c>
      <c r="K11" s="18">
        <f t="shared" si="0"/>
        <v>241807</v>
      </c>
      <c r="L11" s="18">
        <f t="shared" si="1"/>
        <v>0</v>
      </c>
      <c r="M11" s="18">
        <f t="shared" si="2"/>
        <v>212252.81111111111</v>
      </c>
      <c r="N11" s="18">
        <f t="shared" si="3"/>
        <v>212252.81111111111</v>
      </c>
      <c r="O11" s="18">
        <f t="shared" si="4"/>
        <v>153000</v>
      </c>
      <c r="P11" s="18">
        <f t="shared" si="5"/>
        <v>153000</v>
      </c>
      <c r="Q11" s="18">
        <f t="shared" si="6"/>
        <v>153000</v>
      </c>
    </row>
    <row r="12" spans="1:19" x14ac:dyDescent="0.2">
      <c r="A12" s="17" t="s">
        <v>113</v>
      </c>
      <c r="B12" s="17" t="s">
        <v>114</v>
      </c>
      <c r="C12" s="17"/>
      <c r="D12" s="36">
        <v>82723</v>
      </c>
      <c r="E12" s="36">
        <v>85000</v>
      </c>
      <c r="F12" s="37">
        <f t="shared" si="7"/>
        <v>2.7525597475913592E-2</v>
      </c>
      <c r="G12" s="19">
        <v>0.87777777777777777</v>
      </c>
      <c r="H12" s="17">
        <v>12</v>
      </c>
      <c r="I12" s="17">
        <v>11</v>
      </c>
      <c r="J12" s="24">
        <v>0.91666666666666663</v>
      </c>
      <c r="K12" s="18">
        <f t="shared" si="0"/>
        <v>85000</v>
      </c>
      <c r="L12" s="18">
        <f t="shared" si="1"/>
        <v>0</v>
      </c>
      <c r="M12" s="18">
        <f t="shared" si="2"/>
        <v>74611.111111111109</v>
      </c>
      <c r="N12" s="18">
        <f t="shared" si="3"/>
        <v>74611.111111111109</v>
      </c>
      <c r="O12" s="18">
        <f t="shared" si="4"/>
        <v>82723</v>
      </c>
      <c r="P12" s="18"/>
      <c r="Q12" s="18"/>
    </row>
    <row r="13" spans="1:19" x14ac:dyDescent="0.2">
      <c r="A13" s="17" t="s">
        <v>67</v>
      </c>
      <c r="B13" s="17" t="s">
        <v>152</v>
      </c>
      <c r="C13" s="17" t="s">
        <v>203</v>
      </c>
      <c r="D13" s="36">
        <v>358832</v>
      </c>
      <c r="E13" s="36">
        <v>378190</v>
      </c>
      <c r="F13" s="37">
        <f t="shared" si="7"/>
        <v>5.3947251081285952E-2</v>
      </c>
      <c r="G13" s="19">
        <v>0.87222222222222223</v>
      </c>
      <c r="H13" s="17">
        <v>12</v>
      </c>
      <c r="I13" s="17">
        <v>11</v>
      </c>
      <c r="J13" s="24">
        <v>0.91666666666666663</v>
      </c>
      <c r="K13" s="18">
        <f t="shared" si="0"/>
        <v>378190</v>
      </c>
      <c r="L13" s="18">
        <f t="shared" si="1"/>
        <v>0</v>
      </c>
      <c r="M13" s="18">
        <f t="shared" si="2"/>
        <v>329865.72222222225</v>
      </c>
      <c r="N13" s="18">
        <f t="shared" si="3"/>
        <v>329865.72222222225</v>
      </c>
      <c r="O13" s="18">
        <f t="shared" si="4"/>
        <v>358832</v>
      </c>
      <c r="P13" s="18">
        <f t="shared" si="5"/>
        <v>358832</v>
      </c>
      <c r="Q13" s="18">
        <f>D13*0.75</f>
        <v>269124</v>
      </c>
    </row>
    <row r="14" spans="1:19" x14ac:dyDescent="0.2">
      <c r="A14" s="17" t="s">
        <v>120</v>
      </c>
      <c r="B14" s="17" t="s">
        <v>121</v>
      </c>
      <c r="C14" s="17" t="s">
        <v>297</v>
      </c>
      <c r="D14" s="23">
        <v>355460</v>
      </c>
      <c r="E14" s="23">
        <v>621720</v>
      </c>
      <c r="F14" s="25">
        <f t="shared" si="7"/>
        <v>0.74905755921904016</v>
      </c>
      <c r="G14" s="19">
        <v>0.85833333333333339</v>
      </c>
      <c r="H14" s="17">
        <v>12</v>
      </c>
      <c r="I14" s="17">
        <v>12</v>
      </c>
      <c r="J14" s="24">
        <v>1</v>
      </c>
      <c r="K14" s="18">
        <f>E14*0.95</f>
        <v>590634</v>
      </c>
      <c r="L14" s="18">
        <f t="shared" si="1"/>
        <v>621720</v>
      </c>
      <c r="M14" s="18">
        <f t="shared" si="2"/>
        <v>533643</v>
      </c>
      <c r="N14" s="18">
        <f t="shared" si="3"/>
        <v>533643</v>
      </c>
      <c r="O14" s="18">
        <f t="shared" si="4"/>
        <v>355460</v>
      </c>
      <c r="P14" s="18">
        <f t="shared" si="5"/>
        <v>355460</v>
      </c>
      <c r="Q14" s="18">
        <f t="shared" si="6"/>
        <v>355460</v>
      </c>
    </row>
    <row r="15" spans="1:19" x14ac:dyDescent="0.2">
      <c r="A15" s="17" t="s">
        <v>42</v>
      </c>
      <c r="B15" s="17" t="s">
        <v>153</v>
      </c>
      <c r="C15" s="17" t="s">
        <v>296</v>
      </c>
      <c r="D15" s="23">
        <v>261300</v>
      </c>
      <c r="E15" s="23">
        <v>378914</v>
      </c>
      <c r="F15" s="25">
        <f t="shared" si="7"/>
        <v>0.45011098354381934</v>
      </c>
      <c r="G15" s="19">
        <v>0.85555555555555574</v>
      </c>
      <c r="H15" s="17">
        <v>12</v>
      </c>
      <c r="I15" s="17">
        <v>12</v>
      </c>
      <c r="J15" s="24">
        <v>1</v>
      </c>
      <c r="K15" s="18"/>
      <c r="L15" s="18">
        <f t="shared" si="1"/>
        <v>378914</v>
      </c>
      <c r="M15" s="18">
        <f t="shared" si="2"/>
        <v>324181.97777777782</v>
      </c>
      <c r="N15" s="18">
        <f t="shared" si="3"/>
        <v>324181.97777777782</v>
      </c>
      <c r="O15" s="18">
        <f t="shared" si="4"/>
        <v>261300</v>
      </c>
      <c r="P15" s="18">
        <f t="shared" si="5"/>
        <v>261300</v>
      </c>
      <c r="Q15" s="18">
        <f t="shared" si="6"/>
        <v>261300</v>
      </c>
    </row>
    <row r="16" spans="1:19" x14ac:dyDescent="0.2">
      <c r="A16" s="17" t="s">
        <v>95</v>
      </c>
      <c r="B16" s="17" t="s">
        <v>154</v>
      </c>
      <c r="C16" s="17"/>
      <c r="D16" s="23">
        <v>66300</v>
      </c>
      <c r="E16" s="23">
        <v>90600</v>
      </c>
      <c r="F16" s="25">
        <f t="shared" si="7"/>
        <v>0.36651583710407237</v>
      </c>
      <c r="G16" s="19">
        <v>0.85555555555555562</v>
      </c>
      <c r="H16" s="17">
        <v>12</v>
      </c>
      <c r="I16" s="17">
        <v>11</v>
      </c>
      <c r="J16" s="24">
        <v>0.91666666666666663</v>
      </c>
      <c r="K16" s="18"/>
      <c r="L16" s="18">
        <f t="shared" si="1"/>
        <v>0</v>
      </c>
      <c r="M16" s="18">
        <f t="shared" si="2"/>
        <v>77513.333333333343</v>
      </c>
      <c r="N16" s="18">
        <f t="shared" si="3"/>
        <v>77513.333333333343</v>
      </c>
      <c r="O16" s="18">
        <f t="shared" si="4"/>
        <v>66300</v>
      </c>
      <c r="P16" s="18"/>
      <c r="Q16" s="18"/>
      <c r="S16" s="7"/>
    </row>
    <row r="17" spans="1:17" x14ac:dyDescent="0.2">
      <c r="A17" s="17" t="s">
        <v>262</v>
      </c>
      <c r="B17" s="17" t="s">
        <v>204</v>
      </c>
      <c r="C17" s="17" t="s">
        <v>296</v>
      </c>
      <c r="D17" s="23">
        <v>396245</v>
      </c>
      <c r="E17" s="23">
        <v>348797</v>
      </c>
      <c r="F17" s="25">
        <f t="shared" si="7"/>
        <v>-0.11974409771732135</v>
      </c>
      <c r="G17" s="19">
        <v>0.83888888888888902</v>
      </c>
      <c r="H17" s="17">
        <v>12</v>
      </c>
      <c r="I17" s="17">
        <v>12</v>
      </c>
      <c r="J17" s="20">
        <v>1</v>
      </c>
      <c r="K17" s="18"/>
      <c r="L17" s="18">
        <f t="shared" si="1"/>
        <v>348797</v>
      </c>
      <c r="M17" s="18"/>
      <c r="N17" s="18">
        <f t="shared" si="3"/>
        <v>292601.92777777783</v>
      </c>
      <c r="O17" s="18">
        <f>E17</f>
        <v>348797</v>
      </c>
      <c r="P17" s="18">
        <f>E17</f>
        <v>348797</v>
      </c>
      <c r="Q17" s="18">
        <f>E17</f>
        <v>348797</v>
      </c>
    </row>
    <row r="18" spans="1:17" x14ac:dyDescent="0.2">
      <c r="A18" s="17" t="s">
        <v>25</v>
      </c>
      <c r="B18" s="17" t="s">
        <v>26</v>
      </c>
      <c r="C18" s="17" t="s">
        <v>203</v>
      </c>
      <c r="D18" s="23">
        <v>489972</v>
      </c>
      <c r="E18" s="23">
        <v>582300</v>
      </c>
      <c r="F18" s="25">
        <f t="shared" si="7"/>
        <v>0.1884352575249198</v>
      </c>
      <c r="G18" s="19">
        <v>0.83333333333333326</v>
      </c>
      <c r="H18" s="17">
        <v>11</v>
      </c>
      <c r="I18" s="17">
        <v>11</v>
      </c>
      <c r="J18" s="20">
        <v>1</v>
      </c>
      <c r="K18" s="18"/>
      <c r="L18" s="18">
        <f t="shared" si="1"/>
        <v>582300</v>
      </c>
      <c r="M18" s="18"/>
      <c r="N18" s="18">
        <f t="shared" si="3"/>
        <v>485249.99999999994</v>
      </c>
      <c r="O18" s="18">
        <f t="shared" si="4"/>
        <v>489972</v>
      </c>
      <c r="P18" s="18">
        <f t="shared" si="5"/>
        <v>489972</v>
      </c>
      <c r="Q18" s="18">
        <f t="shared" si="6"/>
        <v>489972</v>
      </c>
    </row>
    <row r="19" spans="1:17" x14ac:dyDescent="0.2">
      <c r="A19" s="17" t="s">
        <v>55</v>
      </c>
      <c r="B19" s="17" t="s">
        <v>56</v>
      </c>
      <c r="C19" s="17" t="s">
        <v>297</v>
      </c>
      <c r="D19" s="23">
        <v>120042</v>
      </c>
      <c r="E19" s="23">
        <v>133212</v>
      </c>
      <c r="F19" s="25">
        <f t="shared" si="7"/>
        <v>0.10971160093967111</v>
      </c>
      <c r="G19" s="19">
        <v>0.83030303030303021</v>
      </c>
      <c r="H19" s="17">
        <v>12</v>
      </c>
      <c r="I19" s="17">
        <v>12</v>
      </c>
      <c r="J19" s="20">
        <v>1</v>
      </c>
      <c r="K19" s="18"/>
      <c r="L19" s="18">
        <f t="shared" si="1"/>
        <v>133212</v>
      </c>
      <c r="M19" s="18"/>
      <c r="N19" s="18">
        <f t="shared" si="3"/>
        <v>110606.32727272726</v>
      </c>
      <c r="O19" s="18">
        <f t="shared" si="4"/>
        <v>120042</v>
      </c>
      <c r="P19" s="18">
        <f t="shared" si="5"/>
        <v>120042</v>
      </c>
      <c r="Q19" s="18">
        <f t="shared" si="6"/>
        <v>120042</v>
      </c>
    </row>
    <row r="20" spans="1:17" x14ac:dyDescent="0.2">
      <c r="A20" s="17" t="s">
        <v>10</v>
      </c>
      <c r="B20" s="17" t="s">
        <v>11</v>
      </c>
      <c r="C20" s="17" t="s">
        <v>297</v>
      </c>
      <c r="D20" s="23">
        <v>42590</v>
      </c>
      <c r="E20" s="23">
        <v>42590</v>
      </c>
      <c r="F20" s="25">
        <f t="shared" si="7"/>
        <v>0</v>
      </c>
      <c r="G20" s="19">
        <v>0.8222222222222223</v>
      </c>
      <c r="H20" s="17">
        <v>12</v>
      </c>
      <c r="I20" s="17">
        <v>7</v>
      </c>
      <c r="J20" s="24">
        <v>0.58333333333333337</v>
      </c>
      <c r="K20" s="18"/>
      <c r="L20" s="18"/>
      <c r="M20" s="18"/>
      <c r="N20" s="18">
        <f t="shared" si="3"/>
        <v>35018.444444444445</v>
      </c>
      <c r="O20" s="18">
        <f t="shared" si="4"/>
        <v>42590</v>
      </c>
      <c r="P20" s="18">
        <f t="shared" si="5"/>
        <v>42590</v>
      </c>
      <c r="Q20" s="18"/>
    </row>
    <row r="21" spans="1:17" x14ac:dyDescent="0.2">
      <c r="A21" s="28" t="s">
        <v>51</v>
      </c>
      <c r="B21" s="28" t="s">
        <v>52</v>
      </c>
      <c r="C21" s="28" t="s">
        <v>296</v>
      </c>
      <c r="D21" s="29">
        <v>75000</v>
      </c>
      <c r="E21" s="29">
        <v>164000</v>
      </c>
      <c r="F21" s="30">
        <f t="shared" si="7"/>
        <v>1.1866666666666668</v>
      </c>
      <c r="G21" s="31">
        <v>0.77222222222222225</v>
      </c>
      <c r="H21" s="28">
        <v>12</v>
      </c>
      <c r="I21" s="28">
        <v>10</v>
      </c>
      <c r="J21" s="32">
        <v>0.83333333333333337</v>
      </c>
      <c r="K21" s="33"/>
      <c r="L21" s="33"/>
      <c r="M21" s="33"/>
      <c r="N21" s="33"/>
      <c r="O21" s="33"/>
      <c r="P21" s="33"/>
      <c r="Q21" s="33"/>
    </row>
    <row r="22" spans="1:17" x14ac:dyDescent="0.2">
      <c r="A22" s="28" t="s">
        <v>32</v>
      </c>
      <c r="B22" s="28" t="s">
        <v>33</v>
      </c>
      <c r="C22" s="28" t="s">
        <v>296</v>
      </c>
      <c r="D22" s="29">
        <v>0</v>
      </c>
      <c r="E22" s="29">
        <v>343200</v>
      </c>
      <c r="F22" s="29"/>
      <c r="G22" s="31">
        <v>0.75555555555555554</v>
      </c>
      <c r="H22" s="28">
        <v>12</v>
      </c>
      <c r="I22" s="28">
        <v>11</v>
      </c>
      <c r="J22" s="32">
        <v>0.91666666666666663</v>
      </c>
      <c r="K22" s="33"/>
      <c r="L22" s="33"/>
      <c r="M22" s="33"/>
      <c r="N22" s="33"/>
      <c r="O22" s="33"/>
      <c r="P22" s="33"/>
      <c r="Q22" s="33"/>
    </row>
    <row r="23" spans="1:17" x14ac:dyDescent="0.2">
      <c r="A23" s="28" t="s">
        <v>85</v>
      </c>
      <c r="B23" s="28" t="s">
        <v>86</v>
      </c>
      <c r="C23" s="28" t="s">
        <v>296</v>
      </c>
      <c r="D23" s="29">
        <v>0</v>
      </c>
      <c r="E23" s="29">
        <v>91045</v>
      </c>
      <c r="F23" s="29"/>
      <c r="G23" s="31">
        <v>0.71944444444444444</v>
      </c>
      <c r="H23" s="28">
        <v>12</v>
      </c>
      <c r="I23" s="28">
        <v>9</v>
      </c>
      <c r="J23" s="32">
        <v>0.75</v>
      </c>
      <c r="K23" s="33"/>
      <c r="L23" s="33"/>
      <c r="M23" s="33"/>
      <c r="N23" s="33"/>
      <c r="O23" s="33"/>
      <c r="P23" s="33"/>
      <c r="Q23" s="33"/>
    </row>
    <row r="24" spans="1:17" x14ac:dyDescent="0.2">
      <c r="A24" s="28" t="s">
        <v>51</v>
      </c>
      <c r="B24" s="28" t="s">
        <v>155</v>
      </c>
      <c r="C24" s="28" t="s">
        <v>296</v>
      </c>
      <c r="D24" s="29">
        <v>0</v>
      </c>
      <c r="E24" s="29">
        <v>13000</v>
      </c>
      <c r="F24" s="29"/>
      <c r="G24" s="31">
        <v>0.67222222222222239</v>
      </c>
      <c r="H24" s="28">
        <v>12</v>
      </c>
      <c r="I24" s="28">
        <v>4</v>
      </c>
      <c r="J24" s="32">
        <v>0.33333333333333331</v>
      </c>
      <c r="K24" s="33"/>
      <c r="L24" s="33"/>
      <c r="M24" s="33"/>
      <c r="N24" s="33"/>
      <c r="O24" s="33"/>
      <c r="P24" s="33"/>
      <c r="Q24" s="33"/>
    </row>
    <row r="25" spans="1:17" x14ac:dyDescent="0.2">
      <c r="A25" s="28" t="s">
        <v>99</v>
      </c>
      <c r="B25" s="28" t="s">
        <v>100</v>
      </c>
      <c r="C25" s="28"/>
      <c r="D25" s="29">
        <v>0</v>
      </c>
      <c r="E25" s="29">
        <v>87782.5</v>
      </c>
      <c r="F25" s="29"/>
      <c r="G25" s="31">
        <v>0.6694444444444444</v>
      </c>
      <c r="H25" s="28">
        <v>12</v>
      </c>
      <c r="I25" s="28">
        <v>6</v>
      </c>
      <c r="J25" s="32">
        <v>0.5</v>
      </c>
      <c r="K25" s="33"/>
      <c r="L25" s="33"/>
      <c r="M25" s="33"/>
      <c r="N25" s="33"/>
      <c r="O25" s="33"/>
      <c r="P25" s="33"/>
      <c r="Q25" s="33"/>
    </row>
    <row r="26" spans="1:17" x14ac:dyDescent="0.2">
      <c r="A26" s="28" t="s">
        <v>21</v>
      </c>
      <c r="B26" s="28" t="s">
        <v>22</v>
      </c>
      <c r="C26" s="28" t="s">
        <v>297</v>
      </c>
      <c r="D26" s="29">
        <v>0</v>
      </c>
      <c r="E26" s="29">
        <v>29300</v>
      </c>
      <c r="F26" s="29"/>
      <c r="G26" s="31">
        <v>0.66666666666666663</v>
      </c>
      <c r="H26" s="28">
        <v>12</v>
      </c>
      <c r="I26" s="28">
        <v>9</v>
      </c>
      <c r="J26" s="32">
        <v>0.75</v>
      </c>
      <c r="K26" s="33"/>
      <c r="L26" s="33"/>
      <c r="M26" s="33"/>
      <c r="N26" s="33"/>
      <c r="O26" s="33"/>
      <c r="P26" s="33"/>
      <c r="Q26" s="33"/>
    </row>
    <row r="27" spans="1:17" x14ac:dyDescent="0.2">
      <c r="A27" s="28" t="s">
        <v>91</v>
      </c>
      <c r="B27" s="28" t="s">
        <v>92</v>
      </c>
      <c r="C27" s="28"/>
      <c r="D27" s="29">
        <v>0</v>
      </c>
      <c r="E27" s="29">
        <v>37740</v>
      </c>
      <c r="F27" s="29"/>
      <c r="G27" s="31">
        <v>0.64444444444444438</v>
      </c>
      <c r="H27" s="28">
        <v>12</v>
      </c>
      <c r="I27" s="28">
        <v>3</v>
      </c>
      <c r="J27" s="32">
        <v>0.25</v>
      </c>
      <c r="K27" s="33"/>
      <c r="L27" s="33"/>
      <c r="M27" s="33"/>
      <c r="N27" s="33"/>
      <c r="O27" s="33"/>
      <c r="P27" s="33"/>
      <c r="Q27" s="33"/>
    </row>
    <row r="28" spans="1:17" x14ac:dyDescent="0.2">
      <c r="A28" s="28" t="s">
        <v>63</v>
      </c>
      <c r="B28" s="28" t="s">
        <v>64</v>
      </c>
      <c r="C28" s="28" t="s">
        <v>297</v>
      </c>
      <c r="D28" s="29">
        <v>0</v>
      </c>
      <c r="E28" s="29">
        <v>50000</v>
      </c>
      <c r="F28" s="29"/>
      <c r="G28" s="31">
        <v>0.64166666666666672</v>
      </c>
      <c r="H28" s="28">
        <v>12</v>
      </c>
      <c r="I28" s="28">
        <v>6</v>
      </c>
      <c r="J28" s="32">
        <v>0.5</v>
      </c>
      <c r="K28" s="33"/>
      <c r="L28" s="33"/>
      <c r="M28" s="33"/>
      <c r="N28" s="33"/>
      <c r="O28" s="33"/>
      <c r="P28" s="33"/>
      <c r="Q28" s="33"/>
    </row>
    <row r="29" spans="1:17" x14ac:dyDescent="0.2">
      <c r="A29" s="28" t="s">
        <v>36</v>
      </c>
      <c r="B29" s="28" t="s">
        <v>37</v>
      </c>
      <c r="C29" s="28" t="s">
        <v>296</v>
      </c>
      <c r="D29" s="29">
        <v>0</v>
      </c>
      <c r="E29" s="29">
        <v>350000</v>
      </c>
      <c r="F29" s="29"/>
      <c r="G29" s="31">
        <v>0.63888888888888895</v>
      </c>
      <c r="H29" s="28">
        <v>12</v>
      </c>
      <c r="I29" s="28">
        <v>3</v>
      </c>
      <c r="J29" s="32">
        <v>0.25</v>
      </c>
      <c r="K29" s="33"/>
      <c r="L29" s="33"/>
      <c r="M29" s="33"/>
      <c r="N29" s="33"/>
      <c r="O29" s="33"/>
      <c r="P29" s="33"/>
      <c r="Q29" s="33"/>
    </row>
    <row r="30" spans="1:17" x14ac:dyDescent="0.2">
      <c r="A30" s="28" t="s">
        <v>60</v>
      </c>
      <c r="B30" s="28" t="s">
        <v>61</v>
      </c>
      <c r="C30" s="28" t="s">
        <v>297</v>
      </c>
      <c r="D30" s="29">
        <v>0</v>
      </c>
      <c r="E30" s="29">
        <v>50000</v>
      </c>
      <c r="F30" s="29"/>
      <c r="G30" s="31">
        <v>0.63589743589743597</v>
      </c>
      <c r="H30" s="28">
        <v>13</v>
      </c>
      <c r="I30" s="28">
        <v>6</v>
      </c>
      <c r="J30" s="32">
        <v>0.46153846153846156</v>
      </c>
      <c r="K30" s="33"/>
      <c r="L30" s="33"/>
      <c r="M30" s="33"/>
      <c r="N30" s="33"/>
      <c r="O30" s="33"/>
      <c r="P30" s="33"/>
      <c r="Q30" s="33"/>
    </row>
    <row r="31" spans="1:17" x14ac:dyDescent="0.2">
      <c r="K31" s="7"/>
      <c r="L31" s="7"/>
    </row>
    <row r="32" spans="1:17" x14ac:dyDescent="0.2">
      <c r="E32" s="7"/>
      <c r="J32" s="3" t="s">
        <v>145</v>
      </c>
      <c r="K32" s="7">
        <f>SUM(K2:K31)</f>
        <v>3877905.9</v>
      </c>
      <c r="L32" s="7">
        <f>SUM(L2:L31)</f>
        <v>3437145.9</v>
      </c>
      <c r="M32" s="7">
        <f>SUM(M2:M30)</f>
        <v>3896329.5363131315</v>
      </c>
      <c r="N32" s="7">
        <f>SUM(N2:N30)</f>
        <v>4819806.2358080801</v>
      </c>
      <c r="O32" s="7">
        <f>SUM(O2:O30)</f>
        <v>4020331</v>
      </c>
      <c r="P32" s="7">
        <f>SUM(P2:P30)</f>
        <v>4020331</v>
      </c>
      <c r="Q32" s="7">
        <f>SUM(Q2:Q30)</f>
        <v>4020331</v>
      </c>
    </row>
    <row r="33" spans="1:17" x14ac:dyDescent="0.2">
      <c r="A33" s="8">
        <v>3974691</v>
      </c>
      <c r="B33" t="s">
        <v>142</v>
      </c>
      <c r="E33" s="7"/>
      <c r="J33" s="3" t="s">
        <v>146</v>
      </c>
      <c r="K33" s="7">
        <f>A35-K32</f>
        <v>142425.10000000009</v>
      </c>
      <c r="L33" s="7">
        <f>A35-L32</f>
        <v>583185.10000000009</v>
      </c>
      <c r="M33" s="7">
        <f>$A$35-M32</f>
        <v>124001.46368686855</v>
      </c>
      <c r="N33" s="7">
        <f>$A$35-N32</f>
        <v>-799475.23580808006</v>
      </c>
      <c r="O33" s="7">
        <f>$A$35-O32</f>
        <v>0</v>
      </c>
      <c r="P33" s="7">
        <f>$A$35-P32</f>
        <v>0</v>
      </c>
      <c r="Q33" s="7">
        <f>$A$35-Q32</f>
        <v>0</v>
      </c>
    </row>
    <row r="34" spans="1:17" x14ac:dyDescent="0.2">
      <c r="A34" s="8">
        <v>45640</v>
      </c>
      <c r="B34" t="s">
        <v>143</v>
      </c>
      <c r="J34" s="3" t="s">
        <v>149</v>
      </c>
      <c r="K34" s="6">
        <f t="shared" ref="K34:Q34" si="8">COUNT(K2:K30)</f>
        <v>13</v>
      </c>
      <c r="L34" s="6">
        <f t="shared" si="8"/>
        <v>18</v>
      </c>
      <c r="M34" s="6">
        <f t="shared" si="8"/>
        <v>15</v>
      </c>
      <c r="N34" s="6">
        <f t="shared" si="8"/>
        <v>19</v>
      </c>
      <c r="O34" s="6">
        <f t="shared" si="8"/>
        <v>18</v>
      </c>
      <c r="P34" s="6">
        <f t="shared" si="8"/>
        <v>16</v>
      </c>
      <c r="Q34" s="6">
        <f t="shared" si="8"/>
        <v>15</v>
      </c>
    </row>
    <row r="35" spans="1:17" x14ac:dyDescent="0.2">
      <c r="A35" s="9">
        <f>SUM(A33:A34)</f>
        <v>4020331</v>
      </c>
      <c r="B35" s="5" t="s">
        <v>267</v>
      </c>
      <c r="C35" s="3"/>
      <c r="N35" s="26"/>
      <c r="O35" s="26"/>
      <c r="P35" s="26"/>
      <c r="Q35" s="26"/>
    </row>
    <row r="36" spans="1:17" x14ac:dyDescent="0.2">
      <c r="K36" s="10" t="s">
        <v>148</v>
      </c>
    </row>
    <row r="37" spans="1:17" x14ac:dyDescent="0.2">
      <c r="K37" s="27" t="s">
        <v>205</v>
      </c>
      <c r="L37" s="27" t="s">
        <v>205</v>
      </c>
      <c r="M37" s="27" t="s">
        <v>205</v>
      </c>
      <c r="N37" s="27" t="s">
        <v>205</v>
      </c>
      <c r="O37" s="27" t="s">
        <v>205</v>
      </c>
      <c r="P37" s="27" t="s">
        <v>205</v>
      </c>
      <c r="Q37" s="27" t="s">
        <v>205</v>
      </c>
    </row>
    <row r="38" spans="1:17" s="34" customFormat="1" ht="336.75" customHeight="1" x14ac:dyDescent="0.2">
      <c r="K38" s="35" t="s">
        <v>272</v>
      </c>
      <c r="L38" s="35" t="s">
        <v>269</v>
      </c>
      <c r="M38" s="35" t="s">
        <v>270</v>
      </c>
      <c r="N38" s="35" t="s">
        <v>271</v>
      </c>
      <c r="O38" s="35" t="s">
        <v>301</v>
      </c>
      <c r="P38" s="35" t="s">
        <v>303</v>
      </c>
      <c r="Q38" s="35" t="s">
        <v>302</v>
      </c>
    </row>
    <row r="39" spans="1:17" x14ac:dyDescent="0.2">
      <c r="O39" s="4"/>
      <c r="P39" s="4"/>
      <c r="Q39" s="4"/>
    </row>
    <row r="47" spans="1:17" x14ac:dyDescent="0.2">
      <c r="D47" s="3"/>
    </row>
  </sheetData>
  <autoFilter ref="A1:E1" xr:uid="{00000000-0001-0000-0000-000000000000}"/>
  <sortState xmlns:xlrd2="http://schemas.microsoft.com/office/spreadsheetml/2017/richdata2" ref="A2:Q30">
    <sortCondition descending="1" ref="G2:G30"/>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workbookViewId="0">
      <selection activeCell="A2" sqref="A2"/>
    </sheetView>
  </sheetViews>
  <sheetFormatPr defaultRowHeight="12.75" x14ac:dyDescent="0.2"/>
  <cols>
    <col min="1" max="1" width="24.42578125" style="4" customWidth="1"/>
    <col min="2" max="2" width="25" style="4" customWidth="1"/>
    <col min="3" max="4" width="60.7109375" style="4" customWidth="1"/>
  </cols>
  <sheetData>
    <row r="1" spans="1:4" x14ac:dyDescent="0.2">
      <c r="A1" s="13" t="s">
        <v>0</v>
      </c>
      <c r="B1" s="13" t="s">
        <v>1</v>
      </c>
      <c r="C1" s="13" t="s">
        <v>202</v>
      </c>
      <c r="D1" s="13" t="s">
        <v>207</v>
      </c>
    </row>
    <row r="2" spans="1:4" ht="127.5" x14ac:dyDescent="0.2">
      <c r="A2" s="12" t="s">
        <v>55</v>
      </c>
      <c r="B2" s="12" t="s">
        <v>56</v>
      </c>
      <c r="C2" s="12" t="s">
        <v>175</v>
      </c>
      <c r="D2" s="12" t="s">
        <v>209</v>
      </c>
    </row>
    <row r="3" spans="1:4" ht="38.25" x14ac:dyDescent="0.2">
      <c r="A3" s="12" t="s">
        <v>99</v>
      </c>
      <c r="B3" s="12" t="s">
        <v>100</v>
      </c>
      <c r="C3" s="12" t="s">
        <v>12</v>
      </c>
      <c r="D3" s="12" t="s">
        <v>211</v>
      </c>
    </row>
    <row r="4" spans="1:4" ht="38.25" x14ac:dyDescent="0.2">
      <c r="A4" s="12" t="s">
        <v>99</v>
      </c>
      <c r="B4" s="12" t="s">
        <v>105</v>
      </c>
      <c r="C4" s="12" t="s">
        <v>12</v>
      </c>
      <c r="D4" s="12" t="s">
        <v>213</v>
      </c>
    </row>
    <row r="5" spans="1:4" ht="357" x14ac:dyDescent="0.2">
      <c r="A5" s="12" t="s">
        <v>167</v>
      </c>
      <c r="B5" s="12" t="s">
        <v>168</v>
      </c>
      <c r="C5" s="12" t="s">
        <v>170</v>
      </c>
      <c r="D5" s="12" t="s">
        <v>214</v>
      </c>
    </row>
    <row r="6" spans="1:4" ht="178.5" x14ac:dyDescent="0.2">
      <c r="A6" s="12" t="s">
        <v>60</v>
      </c>
      <c r="B6" s="12" t="s">
        <v>61</v>
      </c>
      <c r="C6" s="12" t="s">
        <v>177</v>
      </c>
      <c r="D6" s="12" t="s">
        <v>216</v>
      </c>
    </row>
    <row r="7" spans="1:4" ht="38.25" x14ac:dyDescent="0.2">
      <c r="A7" s="12" t="s">
        <v>42</v>
      </c>
      <c r="B7" s="12" t="s">
        <v>43</v>
      </c>
      <c r="C7" s="12" t="s">
        <v>12</v>
      </c>
      <c r="D7" s="12" t="s">
        <v>218</v>
      </c>
    </row>
    <row r="8" spans="1:4" ht="344.25" x14ac:dyDescent="0.2">
      <c r="A8" s="12" t="s">
        <v>17</v>
      </c>
      <c r="B8" s="12" t="s">
        <v>18</v>
      </c>
      <c r="C8" s="12" t="s">
        <v>159</v>
      </c>
      <c r="D8" s="12" t="s">
        <v>220</v>
      </c>
    </row>
    <row r="9" spans="1:4" ht="63.75" x14ac:dyDescent="0.2">
      <c r="A9" s="12" t="s">
        <v>17</v>
      </c>
      <c r="B9" s="12" t="s">
        <v>79</v>
      </c>
      <c r="C9" s="12" t="s">
        <v>185</v>
      </c>
      <c r="D9" s="12" t="s">
        <v>221</v>
      </c>
    </row>
    <row r="10" spans="1:4" ht="102" x14ac:dyDescent="0.2">
      <c r="A10" s="12" t="s">
        <v>17</v>
      </c>
      <c r="B10" s="12" t="s">
        <v>126</v>
      </c>
      <c r="C10" s="12" t="s">
        <v>199</v>
      </c>
      <c r="D10" s="12" t="s">
        <v>222</v>
      </c>
    </row>
    <row r="11" spans="1:4" ht="267.75" x14ac:dyDescent="0.2">
      <c r="A11" s="12" t="s">
        <v>67</v>
      </c>
      <c r="B11" s="12" t="s">
        <v>68</v>
      </c>
      <c r="C11" s="12" t="s">
        <v>181</v>
      </c>
      <c r="D11" s="12" t="s">
        <v>224</v>
      </c>
    </row>
    <row r="12" spans="1:4" ht="153" x14ac:dyDescent="0.2">
      <c r="A12" s="12" t="s">
        <v>67</v>
      </c>
      <c r="B12" s="12" t="s">
        <v>71</v>
      </c>
      <c r="C12" s="12" t="s">
        <v>181</v>
      </c>
      <c r="D12" s="12" t="s">
        <v>226</v>
      </c>
    </row>
    <row r="13" spans="1:4" ht="267.75" x14ac:dyDescent="0.2">
      <c r="A13" s="12" t="s">
        <v>67</v>
      </c>
      <c r="B13" s="12" t="s">
        <v>75</v>
      </c>
      <c r="C13" s="12" t="s">
        <v>184</v>
      </c>
      <c r="D13" s="12" t="s">
        <v>228</v>
      </c>
    </row>
    <row r="14" spans="1:4" ht="102" x14ac:dyDescent="0.2">
      <c r="A14" s="12" t="s">
        <v>113</v>
      </c>
      <c r="B14" s="12" t="s">
        <v>114</v>
      </c>
      <c r="C14" s="12" t="s">
        <v>196</v>
      </c>
      <c r="D14" s="12" t="s">
        <v>229</v>
      </c>
    </row>
    <row r="15" spans="1:4" ht="204" x14ac:dyDescent="0.2">
      <c r="A15" s="12" t="s">
        <v>51</v>
      </c>
      <c r="B15" s="12" t="s">
        <v>52</v>
      </c>
      <c r="C15" s="12" t="s">
        <v>174</v>
      </c>
      <c r="D15" s="12" t="s">
        <v>231</v>
      </c>
    </row>
    <row r="16" spans="1:4" ht="38.25" x14ac:dyDescent="0.2">
      <c r="A16" s="12" t="s">
        <v>51</v>
      </c>
      <c r="B16" s="12" t="s">
        <v>128</v>
      </c>
      <c r="C16" s="12" t="s">
        <v>201</v>
      </c>
      <c r="D16" s="12" t="s">
        <v>233</v>
      </c>
    </row>
    <row r="17" spans="1:4" ht="293.25" x14ac:dyDescent="0.2">
      <c r="A17" s="12" t="s">
        <v>82</v>
      </c>
      <c r="B17" s="12" t="s">
        <v>83</v>
      </c>
      <c r="C17" s="12" t="s">
        <v>186</v>
      </c>
      <c r="D17" s="12" t="s">
        <v>235</v>
      </c>
    </row>
    <row r="18" spans="1:4" ht="140.25" x14ac:dyDescent="0.2">
      <c r="A18" s="12" t="s">
        <v>21</v>
      </c>
      <c r="B18" s="12" t="s">
        <v>22</v>
      </c>
      <c r="C18" s="12" t="s">
        <v>12</v>
      </c>
      <c r="D18" s="12" t="s">
        <v>236</v>
      </c>
    </row>
    <row r="19" spans="1:4" ht="255" x14ac:dyDescent="0.2">
      <c r="A19" s="12" t="s">
        <v>32</v>
      </c>
      <c r="B19" s="12" t="s">
        <v>33</v>
      </c>
      <c r="C19" s="12" t="s">
        <v>163</v>
      </c>
      <c r="D19" s="12" t="s">
        <v>238</v>
      </c>
    </row>
    <row r="20" spans="1:4" ht="102" x14ac:dyDescent="0.2">
      <c r="A20" s="12" t="s">
        <v>25</v>
      </c>
      <c r="B20" s="12" t="s">
        <v>26</v>
      </c>
      <c r="C20" s="12" t="s">
        <v>161</v>
      </c>
      <c r="D20" s="12" t="s">
        <v>240</v>
      </c>
    </row>
    <row r="21" spans="1:4" ht="102" x14ac:dyDescent="0.2">
      <c r="A21" s="12" t="s">
        <v>63</v>
      </c>
      <c r="B21" s="12" t="s">
        <v>64</v>
      </c>
      <c r="C21" s="12" t="s">
        <v>179</v>
      </c>
      <c r="D21" s="12" t="s">
        <v>242</v>
      </c>
    </row>
    <row r="22" spans="1:4" ht="63.75" x14ac:dyDescent="0.2">
      <c r="A22" s="12" t="s">
        <v>10</v>
      </c>
      <c r="B22" s="12" t="s">
        <v>11</v>
      </c>
      <c r="C22" s="12" t="s">
        <v>157</v>
      </c>
      <c r="D22" s="12" t="s">
        <v>243</v>
      </c>
    </row>
    <row r="23" spans="1:4" ht="344.25" x14ac:dyDescent="0.2">
      <c r="A23" s="12" t="s">
        <v>95</v>
      </c>
      <c r="B23" s="12" t="s">
        <v>96</v>
      </c>
      <c r="C23" s="12" t="s">
        <v>191</v>
      </c>
      <c r="D23" s="12" t="s">
        <v>244</v>
      </c>
    </row>
    <row r="24" spans="1:4" ht="318.75" x14ac:dyDescent="0.2">
      <c r="A24" s="12" t="s">
        <v>85</v>
      </c>
      <c r="B24" s="12" t="s">
        <v>86</v>
      </c>
      <c r="C24" s="12" t="s">
        <v>188</v>
      </c>
      <c r="D24" s="12" t="s">
        <v>246</v>
      </c>
    </row>
    <row r="25" spans="1:4" ht="140.25" x14ac:dyDescent="0.2">
      <c r="A25" s="12" t="s">
        <v>139</v>
      </c>
      <c r="B25" s="12" t="s">
        <v>48</v>
      </c>
      <c r="C25" s="12" t="s">
        <v>172</v>
      </c>
      <c r="D25" s="12" t="s">
        <v>248</v>
      </c>
    </row>
    <row r="26" spans="1:4" ht="38.25" x14ac:dyDescent="0.2">
      <c r="A26" s="12" t="s">
        <v>120</v>
      </c>
      <c r="B26" s="12" t="s">
        <v>121</v>
      </c>
      <c r="C26" s="12" t="s">
        <v>12</v>
      </c>
      <c r="D26" s="12" t="s">
        <v>12</v>
      </c>
    </row>
    <row r="27" spans="1:4" ht="102" x14ac:dyDescent="0.2">
      <c r="A27" s="12" t="s">
        <v>91</v>
      </c>
      <c r="B27" s="12" t="s">
        <v>92</v>
      </c>
      <c r="C27" s="12" t="s">
        <v>190</v>
      </c>
      <c r="D27" s="12" t="s">
        <v>251</v>
      </c>
    </row>
    <row r="28" spans="1:4" ht="216.75" x14ac:dyDescent="0.2">
      <c r="A28" s="12" t="s">
        <v>36</v>
      </c>
      <c r="B28" s="12" t="s">
        <v>37</v>
      </c>
      <c r="C28" s="12" t="s">
        <v>165</v>
      </c>
      <c r="D28" s="12" t="s">
        <v>253</v>
      </c>
    </row>
    <row r="29" spans="1:4" ht="102" x14ac:dyDescent="0.2">
      <c r="A29" s="12" t="s">
        <v>117</v>
      </c>
      <c r="B29" s="12" t="s">
        <v>118</v>
      </c>
      <c r="C29" s="12" t="s">
        <v>197</v>
      </c>
      <c r="D29" s="12" t="s">
        <v>255</v>
      </c>
    </row>
    <row r="30" spans="1:4" ht="255" x14ac:dyDescent="0.2">
      <c r="A30" s="12" t="s">
        <v>107</v>
      </c>
      <c r="B30" s="12" t="s">
        <v>108</v>
      </c>
      <c r="C30" s="12" t="s">
        <v>194</v>
      </c>
      <c r="D30" s="12" t="s">
        <v>257</v>
      </c>
    </row>
    <row r="31" spans="1:4" ht="331.5" x14ac:dyDescent="0.2">
      <c r="A31" s="12" t="s">
        <v>107</v>
      </c>
      <c r="B31" s="12" t="s">
        <v>109</v>
      </c>
      <c r="C31" s="12" t="s">
        <v>195</v>
      </c>
      <c r="D31" s="12" t="s">
        <v>259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1"/>
  <sheetViews>
    <sheetView workbookViewId="0">
      <selection activeCell="A2" sqref="A2"/>
    </sheetView>
  </sheetViews>
  <sheetFormatPr defaultRowHeight="12.75" x14ac:dyDescent="0.2"/>
  <cols>
    <col min="1" max="1" width="24.42578125" style="4" customWidth="1"/>
    <col min="2" max="2" width="25" style="4" customWidth="1"/>
    <col min="3" max="3" width="66.7109375" style="4" customWidth="1"/>
    <col min="4" max="4" width="67.140625" style="4" customWidth="1"/>
  </cols>
  <sheetData>
    <row r="1" spans="1:4" x14ac:dyDescent="0.2">
      <c r="A1" s="13" t="s">
        <v>0</v>
      </c>
      <c r="B1" s="13" t="s">
        <v>1</v>
      </c>
      <c r="C1" s="13" t="s">
        <v>203</v>
      </c>
      <c r="D1" s="13" t="s">
        <v>206</v>
      </c>
    </row>
    <row r="2" spans="1:4" ht="191.25" x14ac:dyDescent="0.2">
      <c r="A2" s="12" t="s">
        <v>55</v>
      </c>
      <c r="B2" s="12" t="s">
        <v>56</v>
      </c>
      <c r="C2" s="12" t="s">
        <v>12</v>
      </c>
      <c r="D2" s="12" t="s">
        <v>208</v>
      </c>
    </row>
    <row r="3" spans="1:4" ht="191.25" x14ac:dyDescent="0.2">
      <c r="A3" s="12" t="s">
        <v>99</v>
      </c>
      <c r="B3" s="12" t="s">
        <v>100</v>
      </c>
      <c r="C3" s="12" t="s">
        <v>192</v>
      </c>
      <c r="D3" s="12" t="s">
        <v>210</v>
      </c>
    </row>
    <row r="4" spans="1:4" ht="255" x14ac:dyDescent="0.2">
      <c r="A4" s="12" t="s">
        <v>99</v>
      </c>
      <c r="B4" s="12" t="s">
        <v>105</v>
      </c>
      <c r="C4" s="12" t="s">
        <v>193</v>
      </c>
      <c r="D4" s="12" t="s">
        <v>212</v>
      </c>
    </row>
    <row r="5" spans="1:4" ht="102" x14ac:dyDescent="0.2">
      <c r="A5" s="12" t="s">
        <v>167</v>
      </c>
      <c r="B5" s="12" t="s">
        <v>168</v>
      </c>
      <c r="C5" s="12" t="s">
        <v>169</v>
      </c>
      <c r="D5" s="12" t="s">
        <v>12</v>
      </c>
    </row>
    <row r="6" spans="1:4" ht="51" x14ac:dyDescent="0.2">
      <c r="A6" s="12" t="s">
        <v>60</v>
      </c>
      <c r="B6" s="12" t="s">
        <v>61</v>
      </c>
      <c r="C6" s="12" t="s">
        <v>176</v>
      </c>
      <c r="D6" s="12" t="s">
        <v>215</v>
      </c>
    </row>
    <row r="7" spans="1:4" ht="191.25" x14ac:dyDescent="0.2">
      <c r="A7" s="12" t="s">
        <v>42</v>
      </c>
      <c r="B7" s="12" t="s">
        <v>43</v>
      </c>
      <c r="C7" s="12" t="s">
        <v>166</v>
      </c>
      <c r="D7" s="12" t="s">
        <v>217</v>
      </c>
    </row>
    <row r="8" spans="1:4" ht="306" x14ac:dyDescent="0.2">
      <c r="A8" s="12" t="s">
        <v>17</v>
      </c>
      <c r="B8" s="12" t="s">
        <v>18</v>
      </c>
      <c r="C8" s="12" t="s">
        <v>158</v>
      </c>
      <c r="D8" s="12" t="s">
        <v>219</v>
      </c>
    </row>
    <row r="9" spans="1:4" ht="38.25" x14ac:dyDescent="0.2">
      <c r="A9" s="12" t="s">
        <v>17</v>
      </c>
      <c r="B9" s="12" t="s">
        <v>79</v>
      </c>
      <c r="C9" s="12" t="s">
        <v>176</v>
      </c>
      <c r="D9" s="12" t="s">
        <v>176</v>
      </c>
    </row>
    <row r="10" spans="1:4" ht="25.5" x14ac:dyDescent="0.2">
      <c r="A10" s="12" t="s">
        <v>17</v>
      </c>
      <c r="B10" s="12" t="s">
        <v>126</v>
      </c>
      <c r="C10" s="12" t="s">
        <v>176</v>
      </c>
      <c r="D10" s="12" t="s">
        <v>176</v>
      </c>
    </row>
    <row r="11" spans="1:4" ht="293.25" x14ac:dyDescent="0.2">
      <c r="A11" s="12" t="s">
        <v>67</v>
      </c>
      <c r="B11" s="12" t="s">
        <v>68</v>
      </c>
      <c r="C11" s="12" t="s">
        <v>180</v>
      </c>
      <c r="D11" s="12" t="s">
        <v>223</v>
      </c>
    </row>
    <row r="12" spans="1:4" ht="306" x14ac:dyDescent="0.2">
      <c r="A12" s="12" t="s">
        <v>67</v>
      </c>
      <c r="B12" s="12" t="s">
        <v>71</v>
      </c>
      <c r="C12" s="12" t="s">
        <v>182</v>
      </c>
      <c r="D12" s="12" t="s">
        <v>225</v>
      </c>
    </row>
    <row r="13" spans="1:4" ht="306" x14ac:dyDescent="0.2">
      <c r="A13" s="12" t="s">
        <v>67</v>
      </c>
      <c r="B13" s="12" t="s">
        <v>75</v>
      </c>
      <c r="C13" s="12" t="s">
        <v>183</v>
      </c>
      <c r="D13" s="12" t="s">
        <v>227</v>
      </c>
    </row>
    <row r="14" spans="1:4" ht="38.25" x14ac:dyDescent="0.2">
      <c r="A14" s="12" t="s">
        <v>113</v>
      </c>
      <c r="B14" s="12" t="s">
        <v>114</v>
      </c>
      <c r="C14" s="12" t="s">
        <v>12</v>
      </c>
      <c r="D14" s="12" t="s">
        <v>12</v>
      </c>
    </row>
    <row r="15" spans="1:4" ht="255" x14ac:dyDescent="0.2">
      <c r="A15" s="12" t="s">
        <v>51</v>
      </c>
      <c r="B15" s="12" t="s">
        <v>52</v>
      </c>
      <c r="C15" s="12" t="s">
        <v>173</v>
      </c>
      <c r="D15" s="12" t="s">
        <v>230</v>
      </c>
    </row>
    <row r="16" spans="1:4" ht="216.75" x14ac:dyDescent="0.2">
      <c r="A16" s="12" t="s">
        <v>51</v>
      </c>
      <c r="B16" s="12" t="s">
        <v>128</v>
      </c>
      <c r="C16" s="12" t="s">
        <v>200</v>
      </c>
      <c r="D16" s="12" t="s">
        <v>232</v>
      </c>
    </row>
    <row r="17" spans="1:4" ht="255" x14ac:dyDescent="0.2">
      <c r="A17" s="12" t="s">
        <v>82</v>
      </c>
      <c r="B17" s="12" t="s">
        <v>83</v>
      </c>
      <c r="C17" s="12" t="s">
        <v>12</v>
      </c>
      <c r="D17" s="12" t="s">
        <v>234</v>
      </c>
    </row>
    <row r="18" spans="1:4" ht="25.5" x14ac:dyDescent="0.2">
      <c r="A18" s="12" t="s">
        <v>21</v>
      </c>
      <c r="B18" s="12" t="s">
        <v>22</v>
      </c>
      <c r="C18" s="12" t="s">
        <v>12</v>
      </c>
      <c r="D18" s="12" t="s">
        <v>12</v>
      </c>
    </row>
    <row r="19" spans="1:4" ht="331.5" x14ac:dyDescent="0.2">
      <c r="A19" s="12" t="s">
        <v>32</v>
      </c>
      <c r="B19" s="12" t="s">
        <v>33</v>
      </c>
      <c r="C19" s="12" t="s">
        <v>162</v>
      </c>
      <c r="D19" s="12" t="s">
        <v>237</v>
      </c>
    </row>
    <row r="20" spans="1:4" ht="344.25" x14ac:dyDescent="0.2">
      <c r="A20" s="12" t="s">
        <v>25</v>
      </c>
      <c r="B20" s="12" t="s">
        <v>26</v>
      </c>
      <c r="C20" s="12" t="s">
        <v>160</v>
      </c>
      <c r="D20" s="12" t="s">
        <v>239</v>
      </c>
    </row>
    <row r="21" spans="1:4" ht="280.5" x14ac:dyDescent="0.2">
      <c r="A21" s="12" t="s">
        <v>63</v>
      </c>
      <c r="B21" s="12" t="s">
        <v>64</v>
      </c>
      <c r="C21" s="12" t="s">
        <v>178</v>
      </c>
      <c r="D21" s="12" t="s">
        <v>241</v>
      </c>
    </row>
    <row r="22" spans="1:4" ht="25.5" x14ac:dyDescent="0.2">
      <c r="A22" s="12" t="s">
        <v>10</v>
      </c>
      <c r="B22" s="12" t="s">
        <v>11</v>
      </c>
      <c r="C22" s="12" t="s">
        <v>156</v>
      </c>
      <c r="D22" s="12" t="s">
        <v>156</v>
      </c>
    </row>
    <row r="23" spans="1:4" ht="25.5" x14ac:dyDescent="0.2">
      <c r="A23" s="12" t="s">
        <v>95</v>
      </c>
      <c r="B23" s="12" t="s">
        <v>96</v>
      </c>
      <c r="C23" s="12" t="s">
        <v>12</v>
      </c>
      <c r="D23" s="12" t="s">
        <v>12</v>
      </c>
    </row>
    <row r="24" spans="1:4" ht="153" x14ac:dyDescent="0.2">
      <c r="A24" s="12" t="s">
        <v>85</v>
      </c>
      <c r="B24" s="12" t="s">
        <v>86</v>
      </c>
      <c r="C24" s="12" t="s">
        <v>187</v>
      </c>
      <c r="D24" s="12" t="s">
        <v>245</v>
      </c>
    </row>
    <row r="25" spans="1:4" ht="114.75" x14ac:dyDescent="0.2">
      <c r="A25" s="12" t="s">
        <v>139</v>
      </c>
      <c r="B25" s="12" t="s">
        <v>48</v>
      </c>
      <c r="C25" s="12" t="s">
        <v>171</v>
      </c>
      <c r="D25" s="12" t="s">
        <v>247</v>
      </c>
    </row>
    <row r="26" spans="1:4" ht="204" x14ac:dyDescent="0.2">
      <c r="A26" s="12" t="s">
        <v>120</v>
      </c>
      <c r="B26" s="12" t="s">
        <v>121</v>
      </c>
      <c r="C26" s="12" t="s">
        <v>198</v>
      </c>
      <c r="D26" s="12" t="s">
        <v>249</v>
      </c>
    </row>
    <row r="27" spans="1:4" ht="255" x14ac:dyDescent="0.2">
      <c r="A27" s="12" t="s">
        <v>91</v>
      </c>
      <c r="B27" s="12" t="s">
        <v>92</v>
      </c>
      <c r="C27" s="12" t="s">
        <v>189</v>
      </c>
      <c r="D27" s="12" t="s">
        <v>250</v>
      </c>
    </row>
    <row r="28" spans="1:4" ht="165.75" x14ac:dyDescent="0.2">
      <c r="A28" s="12" t="s">
        <v>36</v>
      </c>
      <c r="B28" s="12" t="s">
        <v>37</v>
      </c>
      <c r="C28" s="12" t="s">
        <v>164</v>
      </c>
      <c r="D28" s="12" t="s">
        <v>252</v>
      </c>
    </row>
    <row r="29" spans="1:4" ht="63.75" x14ac:dyDescent="0.2">
      <c r="A29" s="12" t="s">
        <v>117</v>
      </c>
      <c r="B29" s="12" t="s">
        <v>118</v>
      </c>
      <c r="C29" s="12" t="s">
        <v>12</v>
      </c>
      <c r="D29" s="12" t="s">
        <v>254</v>
      </c>
    </row>
    <row r="30" spans="1:4" ht="216.75" x14ac:dyDescent="0.2">
      <c r="A30" s="12" t="s">
        <v>107</v>
      </c>
      <c r="B30" s="12" t="s">
        <v>108</v>
      </c>
      <c r="C30" s="12" t="s">
        <v>12</v>
      </c>
      <c r="D30" s="12" t="s">
        <v>256</v>
      </c>
    </row>
    <row r="31" spans="1:4" ht="153" x14ac:dyDescent="0.2">
      <c r="A31" s="12" t="s">
        <v>107</v>
      </c>
      <c r="B31" s="12" t="s">
        <v>109</v>
      </c>
      <c r="C31" s="12" t="s">
        <v>12</v>
      </c>
      <c r="D31" s="12" t="s">
        <v>258</v>
      </c>
    </row>
  </sheetData>
  <sortState xmlns:xlrd2="http://schemas.microsoft.com/office/spreadsheetml/2017/richdata2" ref="A2:C31">
    <sortCondition ref="A2:A3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62816-0DDB-4E90-A8DC-AEBBF9DDF0BC}">
  <dimension ref="A1:D30"/>
  <sheetViews>
    <sheetView workbookViewId="0">
      <selection activeCell="B19" sqref="B19"/>
    </sheetView>
  </sheetViews>
  <sheetFormatPr defaultRowHeight="12.75" x14ac:dyDescent="0.2"/>
  <cols>
    <col min="1" max="1" width="37.28515625" bestFit="1" customWidth="1"/>
    <col min="2" max="2" width="75.5703125" bestFit="1" customWidth="1"/>
    <col min="3" max="3" width="14.7109375" customWidth="1"/>
    <col min="4" max="4" width="163.42578125" customWidth="1"/>
    <col min="257" max="257" width="37.28515625" bestFit="1" customWidth="1"/>
    <col min="258" max="258" width="75.5703125" bestFit="1" customWidth="1"/>
    <col min="259" max="259" width="14.7109375" customWidth="1"/>
    <col min="260" max="260" width="163.42578125" customWidth="1"/>
    <col min="513" max="513" width="37.28515625" bestFit="1" customWidth="1"/>
    <col min="514" max="514" width="75.5703125" bestFit="1" customWidth="1"/>
    <col min="515" max="515" width="14.7109375" customWidth="1"/>
    <col min="516" max="516" width="163.42578125" customWidth="1"/>
    <col min="769" max="769" width="37.28515625" bestFit="1" customWidth="1"/>
    <col min="770" max="770" width="75.5703125" bestFit="1" customWidth="1"/>
    <col min="771" max="771" width="14.7109375" customWidth="1"/>
    <col min="772" max="772" width="163.42578125" customWidth="1"/>
    <col min="1025" max="1025" width="37.28515625" bestFit="1" customWidth="1"/>
    <col min="1026" max="1026" width="75.5703125" bestFit="1" customWidth="1"/>
    <col min="1027" max="1027" width="14.7109375" customWidth="1"/>
    <col min="1028" max="1028" width="163.42578125" customWidth="1"/>
    <col min="1281" max="1281" width="37.28515625" bestFit="1" customWidth="1"/>
    <col min="1282" max="1282" width="75.5703125" bestFit="1" customWidth="1"/>
    <col min="1283" max="1283" width="14.7109375" customWidth="1"/>
    <col min="1284" max="1284" width="163.42578125" customWidth="1"/>
    <col min="1537" max="1537" width="37.28515625" bestFit="1" customWidth="1"/>
    <col min="1538" max="1538" width="75.5703125" bestFit="1" customWidth="1"/>
    <col min="1539" max="1539" width="14.7109375" customWidth="1"/>
    <col min="1540" max="1540" width="163.42578125" customWidth="1"/>
    <col min="1793" max="1793" width="37.28515625" bestFit="1" customWidth="1"/>
    <col min="1794" max="1794" width="75.5703125" bestFit="1" customWidth="1"/>
    <col min="1795" max="1795" width="14.7109375" customWidth="1"/>
    <col min="1796" max="1796" width="163.42578125" customWidth="1"/>
    <col min="2049" max="2049" width="37.28515625" bestFit="1" customWidth="1"/>
    <col min="2050" max="2050" width="75.5703125" bestFit="1" customWidth="1"/>
    <col min="2051" max="2051" width="14.7109375" customWidth="1"/>
    <col min="2052" max="2052" width="163.42578125" customWidth="1"/>
    <col min="2305" max="2305" width="37.28515625" bestFit="1" customWidth="1"/>
    <col min="2306" max="2306" width="75.5703125" bestFit="1" customWidth="1"/>
    <col min="2307" max="2307" width="14.7109375" customWidth="1"/>
    <col min="2308" max="2308" width="163.42578125" customWidth="1"/>
    <col min="2561" max="2561" width="37.28515625" bestFit="1" customWidth="1"/>
    <col min="2562" max="2562" width="75.5703125" bestFit="1" customWidth="1"/>
    <col min="2563" max="2563" width="14.7109375" customWidth="1"/>
    <col min="2564" max="2564" width="163.42578125" customWidth="1"/>
    <col min="2817" max="2817" width="37.28515625" bestFit="1" customWidth="1"/>
    <col min="2818" max="2818" width="75.5703125" bestFit="1" customWidth="1"/>
    <col min="2819" max="2819" width="14.7109375" customWidth="1"/>
    <col min="2820" max="2820" width="163.42578125" customWidth="1"/>
    <col min="3073" max="3073" width="37.28515625" bestFit="1" customWidth="1"/>
    <col min="3074" max="3074" width="75.5703125" bestFit="1" customWidth="1"/>
    <col min="3075" max="3075" width="14.7109375" customWidth="1"/>
    <col min="3076" max="3076" width="163.42578125" customWidth="1"/>
    <col min="3329" max="3329" width="37.28515625" bestFit="1" customWidth="1"/>
    <col min="3330" max="3330" width="75.5703125" bestFit="1" customWidth="1"/>
    <col min="3331" max="3331" width="14.7109375" customWidth="1"/>
    <col min="3332" max="3332" width="163.42578125" customWidth="1"/>
    <col min="3585" max="3585" width="37.28515625" bestFit="1" customWidth="1"/>
    <col min="3586" max="3586" width="75.5703125" bestFit="1" customWidth="1"/>
    <col min="3587" max="3587" width="14.7109375" customWidth="1"/>
    <col min="3588" max="3588" width="163.42578125" customWidth="1"/>
    <col min="3841" max="3841" width="37.28515625" bestFit="1" customWidth="1"/>
    <col min="3842" max="3842" width="75.5703125" bestFit="1" customWidth="1"/>
    <col min="3843" max="3843" width="14.7109375" customWidth="1"/>
    <col min="3844" max="3844" width="163.42578125" customWidth="1"/>
    <col min="4097" max="4097" width="37.28515625" bestFit="1" customWidth="1"/>
    <col min="4098" max="4098" width="75.5703125" bestFit="1" customWidth="1"/>
    <col min="4099" max="4099" width="14.7109375" customWidth="1"/>
    <col min="4100" max="4100" width="163.42578125" customWidth="1"/>
    <col min="4353" max="4353" width="37.28515625" bestFit="1" customWidth="1"/>
    <col min="4354" max="4354" width="75.5703125" bestFit="1" customWidth="1"/>
    <col min="4355" max="4355" width="14.7109375" customWidth="1"/>
    <col min="4356" max="4356" width="163.42578125" customWidth="1"/>
    <col min="4609" max="4609" width="37.28515625" bestFit="1" customWidth="1"/>
    <col min="4610" max="4610" width="75.5703125" bestFit="1" customWidth="1"/>
    <col min="4611" max="4611" width="14.7109375" customWidth="1"/>
    <col min="4612" max="4612" width="163.42578125" customWidth="1"/>
    <col min="4865" max="4865" width="37.28515625" bestFit="1" customWidth="1"/>
    <col min="4866" max="4866" width="75.5703125" bestFit="1" customWidth="1"/>
    <col min="4867" max="4867" width="14.7109375" customWidth="1"/>
    <col min="4868" max="4868" width="163.42578125" customWidth="1"/>
    <col min="5121" max="5121" width="37.28515625" bestFit="1" customWidth="1"/>
    <col min="5122" max="5122" width="75.5703125" bestFit="1" customWidth="1"/>
    <col min="5123" max="5123" width="14.7109375" customWidth="1"/>
    <col min="5124" max="5124" width="163.42578125" customWidth="1"/>
    <col min="5377" max="5377" width="37.28515625" bestFit="1" customWidth="1"/>
    <col min="5378" max="5378" width="75.5703125" bestFit="1" customWidth="1"/>
    <col min="5379" max="5379" width="14.7109375" customWidth="1"/>
    <col min="5380" max="5380" width="163.42578125" customWidth="1"/>
    <col min="5633" max="5633" width="37.28515625" bestFit="1" customWidth="1"/>
    <col min="5634" max="5634" width="75.5703125" bestFit="1" customWidth="1"/>
    <col min="5635" max="5635" width="14.7109375" customWidth="1"/>
    <col min="5636" max="5636" width="163.42578125" customWidth="1"/>
    <col min="5889" max="5889" width="37.28515625" bestFit="1" customWidth="1"/>
    <col min="5890" max="5890" width="75.5703125" bestFit="1" customWidth="1"/>
    <col min="5891" max="5891" width="14.7109375" customWidth="1"/>
    <col min="5892" max="5892" width="163.42578125" customWidth="1"/>
    <col min="6145" max="6145" width="37.28515625" bestFit="1" customWidth="1"/>
    <col min="6146" max="6146" width="75.5703125" bestFit="1" customWidth="1"/>
    <col min="6147" max="6147" width="14.7109375" customWidth="1"/>
    <col min="6148" max="6148" width="163.42578125" customWidth="1"/>
    <col min="6401" max="6401" width="37.28515625" bestFit="1" customWidth="1"/>
    <col min="6402" max="6402" width="75.5703125" bestFit="1" customWidth="1"/>
    <col min="6403" max="6403" width="14.7109375" customWidth="1"/>
    <col min="6404" max="6404" width="163.42578125" customWidth="1"/>
    <col min="6657" max="6657" width="37.28515625" bestFit="1" customWidth="1"/>
    <col min="6658" max="6658" width="75.5703125" bestFit="1" customWidth="1"/>
    <col min="6659" max="6659" width="14.7109375" customWidth="1"/>
    <col min="6660" max="6660" width="163.42578125" customWidth="1"/>
    <col min="6913" max="6913" width="37.28515625" bestFit="1" customWidth="1"/>
    <col min="6914" max="6914" width="75.5703125" bestFit="1" customWidth="1"/>
    <col min="6915" max="6915" width="14.7109375" customWidth="1"/>
    <col min="6916" max="6916" width="163.42578125" customWidth="1"/>
    <col min="7169" max="7169" width="37.28515625" bestFit="1" customWidth="1"/>
    <col min="7170" max="7170" width="75.5703125" bestFit="1" customWidth="1"/>
    <col min="7171" max="7171" width="14.7109375" customWidth="1"/>
    <col min="7172" max="7172" width="163.42578125" customWidth="1"/>
    <col min="7425" max="7425" width="37.28515625" bestFit="1" customWidth="1"/>
    <col min="7426" max="7426" width="75.5703125" bestFit="1" customWidth="1"/>
    <col min="7427" max="7427" width="14.7109375" customWidth="1"/>
    <col min="7428" max="7428" width="163.42578125" customWidth="1"/>
    <col min="7681" max="7681" width="37.28515625" bestFit="1" customWidth="1"/>
    <col min="7682" max="7682" width="75.5703125" bestFit="1" customWidth="1"/>
    <col min="7683" max="7683" width="14.7109375" customWidth="1"/>
    <col min="7684" max="7684" width="163.42578125" customWidth="1"/>
    <col min="7937" max="7937" width="37.28515625" bestFit="1" customWidth="1"/>
    <col min="7938" max="7938" width="75.5703125" bestFit="1" customWidth="1"/>
    <col min="7939" max="7939" width="14.7109375" customWidth="1"/>
    <col min="7940" max="7940" width="163.42578125" customWidth="1"/>
    <col min="8193" max="8193" width="37.28515625" bestFit="1" customWidth="1"/>
    <col min="8194" max="8194" width="75.5703125" bestFit="1" customWidth="1"/>
    <col min="8195" max="8195" width="14.7109375" customWidth="1"/>
    <col min="8196" max="8196" width="163.42578125" customWidth="1"/>
    <col min="8449" max="8449" width="37.28515625" bestFit="1" customWidth="1"/>
    <col min="8450" max="8450" width="75.5703125" bestFit="1" customWidth="1"/>
    <col min="8451" max="8451" width="14.7109375" customWidth="1"/>
    <col min="8452" max="8452" width="163.42578125" customWidth="1"/>
    <col min="8705" max="8705" width="37.28515625" bestFit="1" customWidth="1"/>
    <col min="8706" max="8706" width="75.5703125" bestFit="1" customWidth="1"/>
    <col min="8707" max="8707" width="14.7109375" customWidth="1"/>
    <col min="8708" max="8708" width="163.42578125" customWidth="1"/>
    <col min="8961" max="8961" width="37.28515625" bestFit="1" customWidth="1"/>
    <col min="8962" max="8962" width="75.5703125" bestFit="1" customWidth="1"/>
    <col min="8963" max="8963" width="14.7109375" customWidth="1"/>
    <col min="8964" max="8964" width="163.42578125" customWidth="1"/>
    <col min="9217" max="9217" width="37.28515625" bestFit="1" customWidth="1"/>
    <col min="9218" max="9218" width="75.5703125" bestFit="1" customWidth="1"/>
    <col min="9219" max="9219" width="14.7109375" customWidth="1"/>
    <col min="9220" max="9220" width="163.42578125" customWidth="1"/>
    <col min="9473" max="9473" width="37.28515625" bestFit="1" customWidth="1"/>
    <col min="9474" max="9474" width="75.5703125" bestFit="1" customWidth="1"/>
    <col min="9475" max="9475" width="14.7109375" customWidth="1"/>
    <col min="9476" max="9476" width="163.42578125" customWidth="1"/>
    <col min="9729" max="9729" width="37.28515625" bestFit="1" customWidth="1"/>
    <col min="9730" max="9730" width="75.5703125" bestFit="1" customWidth="1"/>
    <col min="9731" max="9731" width="14.7109375" customWidth="1"/>
    <col min="9732" max="9732" width="163.42578125" customWidth="1"/>
    <col min="9985" max="9985" width="37.28515625" bestFit="1" customWidth="1"/>
    <col min="9986" max="9986" width="75.5703125" bestFit="1" customWidth="1"/>
    <col min="9987" max="9987" width="14.7109375" customWidth="1"/>
    <col min="9988" max="9988" width="163.42578125" customWidth="1"/>
    <col min="10241" max="10241" width="37.28515625" bestFit="1" customWidth="1"/>
    <col min="10242" max="10242" width="75.5703125" bestFit="1" customWidth="1"/>
    <col min="10243" max="10243" width="14.7109375" customWidth="1"/>
    <col min="10244" max="10244" width="163.42578125" customWidth="1"/>
    <col min="10497" max="10497" width="37.28515625" bestFit="1" customWidth="1"/>
    <col min="10498" max="10498" width="75.5703125" bestFit="1" customWidth="1"/>
    <col min="10499" max="10499" width="14.7109375" customWidth="1"/>
    <col min="10500" max="10500" width="163.42578125" customWidth="1"/>
    <col min="10753" max="10753" width="37.28515625" bestFit="1" customWidth="1"/>
    <col min="10754" max="10754" width="75.5703125" bestFit="1" customWidth="1"/>
    <col min="10755" max="10755" width="14.7109375" customWidth="1"/>
    <col min="10756" max="10756" width="163.42578125" customWidth="1"/>
    <col min="11009" max="11009" width="37.28515625" bestFit="1" customWidth="1"/>
    <col min="11010" max="11010" width="75.5703125" bestFit="1" customWidth="1"/>
    <col min="11011" max="11011" width="14.7109375" customWidth="1"/>
    <col min="11012" max="11012" width="163.42578125" customWidth="1"/>
    <col min="11265" max="11265" width="37.28515625" bestFit="1" customWidth="1"/>
    <col min="11266" max="11266" width="75.5703125" bestFit="1" customWidth="1"/>
    <col min="11267" max="11267" width="14.7109375" customWidth="1"/>
    <col min="11268" max="11268" width="163.42578125" customWidth="1"/>
    <col min="11521" max="11521" width="37.28515625" bestFit="1" customWidth="1"/>
    <col min="11522" max="11522" width="75.5703125" bestFit="1" customWidth="1"/>
    <col min="11523" max="11523" width="14.7109375" customWidth="1"/>
    <col min="11524" max="11524" width="163.42578125" customWidth="1"/>
    <col min="11777" max="11777" width="37.28515625" bestFit="1" customWidth="1"/>
    <col min="11778" max="11778" width="75.5703125" bestFit="1" customWidth="1"/>
    <col min="11779" max="11779" width="14.7109375" customWidth="1"/>
    <col min="11780" max="11780" width="163.42578125" customWidth="1"/>
    <col min="12033" max="12033" width="37.28515625" bestFit="1" customWidth="1"/>
    <col min="12034" max="12034" width="75.5703125" bestFit="1" customWidth="1"/>
    <col min="12035" max="12035" width="14.7109375" customWidth="1"/>
    <col min="12036" max="12036" width="163.42578125" customWidth="1"/>
    <col min="12289" max="12289" width="37.28515625" bestFit="1" customWidth="1"/>
    <col min="12290" max="12290" width="75.5703125" bestFit="1" customWidth="1"/>
    <col min="12291" max="12291" width="14.7109375" customWidth="1"/>
    <col min="12292" max="12292" width="163.42578125" customWidth="1"/>
    <col min="12545" max="12545" width="37.28515625" bestFit="1" customWidth="1"/>
    <col min="12546" max="12546" width="75.5703125" bestFit="1" customWidth="1"/>
    <col min="12547" max="12547" width="14.7109375" customWidth="1"/>
    <col min="12548" max="12548" width="163.42578125" customWidth="1"/>
    <col min="12801" max="12801" width="37.28515625" bestFit="1" customWidth="1"/>
    <col min="12802" max="12802" width="75.5703125" bestFit="1" customWidth="1"/>
    <col min="12803" max="12803" width="14.7109375" customWidth="1"/>
    <col min="12804" max="12804" width="163.42578125" customWidth="1"/>
    <col min="13057" max="13057" width="37.28515625" bestFit="1" customWidth="1"/>
    <col min="13058" max="13058" width="75.5703125" bestFit="1" customWidth="1"/>
    <col min="13059" max="13059" width="14.7109375" customWidth="1"/>
    <col min="13060" max="13060" width="163.42578125" customWidth="1"/>
    <col min="13313" max="13313" width="37.28515625" bestFit="1" customWidth="1"/>
    <col min="13314" max="13314" width="75.5703125" bestFit="1" customWidth="1"/>
    <col min="13315" max="13315" width="14.7109375" customWidth="1"/>
    <col min="13316" max="13316" width="163.42578125" customWidth="1"/>
    <col min="13569" max="13569" width="37.28515625" bestFit="1" customWidth="1"/>
    <col min="13570" max="13570" width="75.5703125" bestFit="1" customWidth="1"/>
    <col min="13571" max="13571" width="14.7109375" customWidth="1"/>
    <col min="13572" max="13572" width="163.42578125" customWidth="1"/>
    <col min="13825" max="13825" width="37.28515625" bestFit="1" customWidth="1"/>
    <col min="13826" max="13826" width="75.5703125" bestFit="1" customWidth="1"/>
    <col min="13827" max="13827" width="14.7109375" customWidth="1"/>
    <col min="13828" max="13828" width="163.42578125" customWidth="1"/>
    <col min="14081" max="14081" width="37.28515625" bestFit="1" customWidth="1"/>
    <col min="14082" max="14082" width="75.5703125" bestFit="1" customWidth="1"/>
    <col min="14083" max="14083" width="14.7109375" customWidth="1"/>
    <col min="14084" max="14084" width="163.42578125" customWidth="1"/>
    <col min="14337" max="14337" width="37.28515625" bestFit="1" customWidth="1"/>
    <col min="14338" max="14338" width="75.5703125" bestFit="1" customWidth="1"/>
    <col min="14339" max="14339" width="14.7109375" customWidth="1"/>
    <col min="14340" max="14340" width="163.42578125" customWidth="1"/>
    <col min="14593" max="14593" width="37.28515625" bestFit="1" customWidth="1"/>
    <col min="14594" max="14594" width="75.5703125" bestFit="1" customWidth="1"/>
    <col min="14595" max="14595" width="14.7109375" customWidth="1"/>
    <col min="14596" max="14596" width="163.42578125" customWidth="1"/>
    <col min="14849" max="14849" width="37.28515625" bestFit="1" customWidth="1"/>
    <col min="14850" max="14850" width="75.5703125" bestFit="1" customWidth="1"/>
    <col min="14851" max="14851" width="14.7109375" customWidth="1"/>
    <col min="14852" max="14852" width="163.42578125" customWidth="1"/>
    <col min="15105" max="15105" width="37.28515625" bestFit="1" customWidth="1"/>
    <col min="15106" max="15106" width="75.5703125" bestFit="1" customWidth="1"/>
    <col min="15107" max="15107" width="14.7109375" customWidth="1"/>
    <col min="15108" max="15108" width="163.42578125" customWidth="1"/>
    <col min="15361" max="15361" width="37.28515625" bestFit="1" customWidth="1"/>
    <col min="15362" max="15362" width="75.5703125" bestFit="1" customWidth="1"/>
    <col min="15363" max="15363" width="14.7109375" customWidth="1"/>
    <col min="15364" max="15364" width="163.42578125" customWidth="1"/>
    <col min="15617" max="15617" width="37.28515625" bestFit="1" customWidth="1"/>
    <col min="15618" max="15618" width="75.5703125" bestFit="1" customWidth="1"/>
    <col min="15619" max="15619" width="14.7109375" customWidth="1"/>
    <col min="15620" max="15620" width="163.42578125" customWidth="1"/>
    <col min="15873" max="15873" width="37.28515625" bestFit="1" customWidth="1"/>
    <col min="15874" max="15874" width="75.5703125" bestFit="1" customWidth="1"/>
    <col min="15875" max="15875" width="14.7109375" customWidth="1"/>
    <col min="15876" max="15876" width="163.42578125" customWidth="1"/>
    <col min="16129" max="16129" width="37.28515625" bestFit="1" customWidth="1"/>
    <col min="16130" max="16130" width="75.5703125" bestFit="1" customWidth="1"/>
    <col min="16131" max="16131" width="14.7109375" customWidth="1"/>
    <col min="16132" max="16132" width="163.42578125" customWidth="1"/>
  </cols>
  <sheetData>
    <row r="1" spans="1:4" x14ac:dyDescent="0.2">
      <c r="A1" s="1" t="s">
        <v>0</v>
      </c>
      <c r="B1" s="1" t="s">
        <v>1</v>
      </c>
      <c r="C1" s="1" t="s">
        <v>2</v>
      </c>
      <c r="D1" s="1" t="s">
        <v>273</v>
      </c>
    </row>
    <row r="2" spans="1:4" x14ac:dyDescent="0.2">
      <c r="A2" s="11" t="s">
        <v>55</v>
      </c>
      <c r="B2" s="11" t="s">
        <v>56</v>
      </c>
      <c r="C2" s="21">
        <v>133212</v>
      </c>
      <c r="D2" s="11" t="s">
        <v>274</v>
      </c>
    </row>
    <row r="3" spans="1:4" x14ac:dyDescent="0.2">
      <c r="A3" s="11" t="s">
        <v>99</v>
      </c>
      <c r="B3" s="11" t="s">
        <v>100</v>
      </c>
      <c r="C3" s="21">
        <v>87782.5</v>
      </c>
      <c r="D3" s="11" t="s">
        <v>275</v>
      </c>
    </row>
    <row r="4" spans="1:4" x14ac:dyDescent="0.2">
      <c r="A4" s="11" t="s">
        <v>99</v>
      </c>
      <c r="B4" s="11" t="s">
        <v>105</v>
      </c>
      <c r="C4" s="21">
        <v>39700</v>
      </c>
      <c r="D4" s="11" t="s">
        <v>276</v>
      </c>
    </row>
    <row r="5" spans="1:4" x14ac:dyDescent="0.2">
      <c r="A5" s="11" t="s">
        <v>60</v>
      </c>
      <c r="B5" s="11" t="s">
        <v>61</v>
      </c>
      <c r="C5" s="21">
        <v>50000</v>
      </c>
      <c r="D5" s="11" t="s">
        <v>274</v>
      </c>
    </row>
    <row r="6" spans="1:4" x14ac:dyDescent="0.2">
      <c r="A6" s="11" t="s">
        <v>42</v>
      </c>
      <c r="B6" s="11" t="s">
        <v>43</v>
      </c>
      <c r="C6" s="21">
        <v>378914</v>
      </c>
      <c r="D6" s="11" t="s">
        <v>277</v>
      </c>
    </row>
    <row r="7" spans="1:4" x14ac:dyDescent="0.2">
      <c r="A7" s="11" t="s">
        <v>17</v>
      </c>
      <c r="B7" s="11" t="s">
        <v>18</v>
      </c>
      <c r="C7" s="21">
        <v>922014</v>
      </c>
      <c r="D7" s="11" t="s">
        <v>277</v>
      </c>
    </row>
    <row r="8" spans="1:4" x14ac:dyDescent="0.2">
      <c r="A8" s="11" t="s">
        <v>17</v>
      </c>
      <c r="B8" s="11" t="s">
        <v>79</v>
      </c>
      <c r="C8" s="21">
        <v>241807</v>
      </c>
      <c r="D8" s="11" t="s">
        <v>278</v>
      </c>
    </row>
    <row r="9" spans="1:4" x14ac:dyDescent="0.2">
      <c r="A9" s="11" t="s">
        <v>17</v>
      </c>
      <c r="B9" s="11" t="s">
        <v>126</v>
      </c>
      <c r="C9" s="21">
        <v>195488.9</v>
      </c>
      <c r="D9" s="11" t="s">
        <v>279</v>
      </c>
    </row>
    <row r="10" spans="1:4" x14ac:dyDescent="0.2">
      <c r="A10" s="11" t="s">
        <v>67</v>
      </c>
      <c r="B10" s="11" t="s">
        <v>68</v>
      </c>
      <c r="C10" s="21">
        <v>378190</v>
      </c>
      <c r="D10" s="11" t="s">
        <v>280</v>
      </c>
    </row>
    <row r="11" spans="1:4" x14ac:dyDescent="0.2">
      <c r="A11" s="11" t="s">
        <v>67</v>
      </c>
      <c r="B11" s="11" t="s">
        <v>71</v>
      </c>
      <c r="C11" s="21">
        <v>451387</v>
      </c>
      <c r="D11" s="11" t="s">
        <v>280</v>
      </c>
    </row>
    <row r="12" spans="1:4" x14ac:dyDescent="0.2">
      <c r="A12" s="11" t="s">
        <v>67</v>
      </c>
      <c r="B12" s="11" t="s">
        <v>75</v>
      </c>
      <c r="C12" s="21">
        <v>175108</v>
      </c>
      <c r="D12" s="11" t="s">
        <v>280</v>
      </c>
    </row>
    <row r="13" spans="1:4" x14ac:dyDescent="0.2">
      <c r="A13" s="11" t="s">
        <v>113</v>
      </c>
      <c r="B13" s="11" t="s">
        <v>114</v>
      </c>
      <c r="C13" s="21">
        <v>85000</v>
      </c>
      <c r="D13" s="11" t="s">
        <v>281</v>
      </c>
    </row>
    <row r="14" spans="1:4" x14ac:dyDescent="0.2">
      <c r="A14" s="11" t="s">
        <v>51</v>
      </c>
      <c r="B14" s="11" t="s">
        <v>52</v>
      </c>
      <c r="C14" s="21">
        <v>164000</v>
      </c>
      <c r="D14" s="11" t="s">
        <v>282</v>
      </c>
    </row>
    <row r="15" spans="1:4" x14ac:dyDescent="0.2">
      <c r="A15" s="11" t="s">
        <v>51</v>
      </c>
      <c r="B15" s="11" t="s">
        <v>128</v>
      </c>
      <c r="C15" s="21">
        <v>13000</v>
      </c>
      <c r="D15" s="11" t="s">
        <v>283</v>
      </c>
    </row>
    <row r="16" spans="1:4" x14ac:dyDescent="0.2">
      <c r="A16" s="11" t="s">
        <v>82</v>
      </c>
      <c r="B16" s="11" t="s">
        <v>83</v>
      </c>
      <c r="C16" s="21">
        <v>187500</v>
      </c>
      <c r="D16" s="11" t="s">
        <v>284</v>
      </c>
    </row>
    <row r="17" spans="1:4" x14ac:dyDescent="0.2">
      <c r="A17" s="11" t="s">
        <v>21</v>
      </c>
      <c r="B17" s="11" t="s">
        <v>22</v>
      </c>
      <c r="C17" s="21">
        <v>29300</v>
      </c>
      <c r="D17" s="11" t="s">
        <v>274</v>
      </c>
    </row>
    <row r="18" spans="1:4" x14ac:dyDescent="0.2">
      <c r="A18" s="11" t="s">
        <v>32</v>
      </c>
      <c r="B18" s="11" t="s">
        <v>33</v>
      </c>
      <c r="C18" s="21">
        <v>343200</v>
      </c>
      <c r="D18" s="11" t="s">
        <v>283</v>
      </c>
    </row>
    <row r="19" spans="1:4" x14ac:dyDescent="0.2">
      <c r="A19" s="11" t="s">
        <v>25</v>
      </c>
      <c r="B19" s="11" t="s">
        <v>26</v>
      </c>
      <c r="C19" s="21">
        <v>582300</v>
      </c>
      <c r="D19" s="11" t="s">
        <v>285</v>
      </c>
    </row>
    <row r="20" spans="1:4" x14ac:dyDescent="0.2">
      <c r="A20" s="11" t="s">
        <v>63</v>
      </c>
      <c r="B20" s="11" t="s">
        <v>64</v>
      </c>
      <c r="C20" s="21">
        <v>50000</v>
      </c>
      <c r="D20" s="11" t="s">
        <v>284</v>
      </c>
    </row>
    <row r="21" spans="1:4" x14ac:dyDescent="0.2">
      <c r="A21" s="11" t="s">
        <v>10</v>
      </c>
      <c r="B21" s="11" t="s">
        <v>11</v>
      </c>
      <c r="C21" s="21">
        <v>42590</v>
      </c>
      <c r="D21" s="11" t="s">
        <v>286</v>
      </c>
    </row>
    <row r="22" spans="1:4" x14ac:dyDescent="0.2">
      <c r="A22" s="11" t="s">
        <v>95</v>
      </c>
      <c r="B22" s="11" t="s">
        <v>96</v>
      </c>
      <c r="C22" s="21">
        <v>90600</v>
      </c>
      <c r="D22" s="11" t="s">
        <v>287</v>
      </c>
    </row>
    <row r="23" spans="1:4" x14ac:dyDescent="0.2">
      <c r="A23" s="11" t="s">
        <v>85</v>
      </c>
      <c r="B23" s="11" t="s">
        <v>86</v>
      </c>
      <c r="C23" s="21">
        <v>91045</v>
      </c>
      <c r="D23" s="11" t="s">
        <v>288</v>
      </c>
    </row>
    <row r="24" spans="1:4" x14ac:dyDescent="0.2">
      <c r="A24" s="11" t="s">
        <v>289</v>
      </c>
      <c r="B24" s="11" t="s">
        <v>290</v>
      </c>
      <c r="C24" s="21">
        <v>348797</v>
      </c>
      <c r="D24" s="11" t="s">
        <v>288</v>
      </c>
    </row>
    <row r="25" spans="1:4" x14ac:dyDescent="0.2">
      <c r="A25" s="11" t="s">
        <v>120</v>
      </c>
      <c r="B25" s="11" t="s">
        <v>121</v>
      </c>
      <c r="C25" s="21">
        <v>621720</v>
      </c>
      <c r="D25" s="11" t="s">
        <v>291</v>
      </c>
    </row>
    <row r="26" spans="1:4" x14ac:dyDescent="0.2">
      <c r="A26" s="11" t="s">
        <v>91</v>
      </c>
      <c r="B26" s="11" t="s">
        <v>92</v>
      </c>
      <c r="C26" s="21">
        <v>37740</v>
      </c>
      <c r="D26" s="11" t="s">
        <v>292</v>
      </c>
    </row>
    <row r="27" spans="1:4" x14ac:dyDescent="0.2">
      <c r="A27" s="11" t="s">
        <v>36</v>
      </c>
      <c r="B27" s="11" t="s">
        <v>37</v>
      </c>
      <c r="C27" s="21">
        <v>350000</v>
      </c>
      <c r="D27" s="11" t="s">
        <v>288</v>
      </c>
    </row>
    <row r="28" spans="1:4" x14ac:dyDescent="0.2">
      <c r="A28" s="11" t="s">
        <v>117</v>
      </c>
      <c r="B28" s="11" t="s">
        <v>118</v>
      </c>
      <c r="C28" s="21">
        <v>396077</v>
      </c>
      <c r="D28" s="11" t="s">
        <v>293</v>
      </c>
    </row>
    <row r="29" spans="1:4" x14ac:dyDescent="0.2">
      <c r="A29" s="11" t="s">
        <v>141</v>
      </c>
      <c r="B29" s="11" t="s">
        <v>108</v>
      </c>
      <c r="C29" s="21">
        <v>125000</v>
      </c>
      <c r="D29" s="11" t="s">
        <v>294</v>
      </c>
    </row>
    <row r="30" spans="1:4" x14ac:dyDescent="0.2">
      <c r="A30" s="11" t="s">
        <v>141</v>
      </c>
      <c r="B30" s="11" t="s">
        <v>109</v>
      </c>
      <c r="C30" s="21">
        <v>90000</v>
      </c>
      <c r="D30" s="11" t="s">
        <v>294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48"/>
  <sheetViews>
    <sheetView zoomScaleNormal="100" workbookViewId="0"/>
  </sheetViews>
  <sheetFormatPr defaultRowHeight="12.75" x14ac:dyDescent="0.2"/>
  <cols>
    <col min="1" max="1" width="32.85546875" customWidth="1"/>
    <col min="2" max="2" width="54.85546875" customWidth="1"/>
    <col min="3" max="3" width="14.7109375" customWidth="1"/>
    <col min="4" max="5" width="11.140625" customWidth="1"/>
    <col min="6" max="6" width="11.42578125" customWidth="1"/>
    <col min="7" max="7" width="8.28515625" customWidth="1"/>
    <col min="8" max="8" width="6.140625" customWidth="1"/>
    <col min="9" max="9" width="7" customWidth="1"/>
    <col min="10" max="10" width="8.7109375" bestFit="1" customWidth="1"/>
    <col min="11" max="11" width="11.28515625" customWidth="1"/>
    <col min="12" max="12" width="11.7109375" customWidth="1"/>
    <col min="13" max="13" width="42" style="4" customWidth="1"/>
    <col min="255" max="255" width="66.28515625" customWidth="1"/>
    <col min="256" max="257" width="81.140625" customWidth="1"/>
    <col min="258" max="258" width="14.7109375" customWidth="1"/>
    <col min="259" max="259" width="17.42578125" customWidth="1"/>
    <col min="260" max="260" width="11.140625" customWidth="1"/>
    <col min="261" max="261" width="15.7109375" customWidth="1"/>
    <col min="262" max="262" width="8.28515625" customWidth="1"/>
    <col min="263" max="263" width="6.140625" customWidth="1"/>
    <col min="264" max="264" width="7" customWidth="1"/>
    <col min="265" max="265" width="8.7109375" bestFit="1" customWidth="1"/>
    <col min="266" max="266" width="9.28515625" customWidth="1"/>
    <col min="267" max="267" width="8.7109375" customWidth="1"/>
    <col min="268" max="268" width="60.5703125" customWidth="1"/>
    <col min="269" max="269" width="42" customWidth="1"/>
    <col min="511" max="511" width="66.28515625" customWidth="1"/>
    <col min="512" max="513" width="81.140625" customWidth="1"/>
    <col min="514" max="514" width="14.7109375" customWidth="1"/>
    <col min="515" max="515" width="17.42578125" customWidth="1"/>
    <col min="516" max="516" width="11.140625" customWidth="1"/>
    <col min="517" max="517" width="15.7109375" customWidth="1"/>
    <col min="518" max="518" width="8.28515625" customWidth="1"/>
    <col min="519" max="519" width="6.140625" customWidth="1"/>
    <col min="520" max="520" width="7" customWidth="1"/>
    <col min="521" max="521" width="8.7109375" bestFit="1" customWidth="1"/>
    <col min="522" max="522" width="9.28515625" customWidth="1"/>
    <col min="523" max="523" width="8.7109375" customWidth="1"/>
    <col min="524" max="524" width="60.5703125" customWidth="1"/>
    <col min="525" max="525" width="42" customWidth="1"/>
    <col min="767" max="767" width="66.28515625" customWidth="1"/>
    <col min="768" max="769" width="81.140625" customWidth="1"/>
    <col min="770" max="770" width="14.7109375" customWidth="1"/>
    <col min="771" max="771" width="17.42578125" customWidth="1"/>
    <col min="772" max="772" width="11.140625" customWidth="1"/>
    <col min="773" max="773" width="15.7109375" customWidth="1"/>
    <col min="774" max="774" width="8.28515625" customWidth="1"/>
    <col min="775" max="775" width="6.140625" customWidth="1"/>
    <col min="776" max="776" width="7" customWidth="1"/>
    <col min="777" max="777" width="8.7109375" bestFit="1" customWidth="1"/>
    <col min="778" max="778" width="9.28515625" customWidth="1"/>
    <col min="779" max="779" width="8.7109375" customWidth="1"/>
    <col min="780" max="780" width="60.5703125" customWidth="1"/>
    <col min="781" max="781" width="42" customWidth="1"/>
    <col min="1023" max="1023" width="66.28515625" customWidth="1"/>
    <col min="1024" max="1025" width="81.140625" customWidth="1"/>
    <col min="1026" max="1026" width="14.7109375" customWidth="1"/>
    <col min="1027" max="1027" width="17.42578125" customWidth="1"/>
    <col min="1028" max="1028" width="11.140625" customWidth="1"/>
    <col min="1029" max="1029" width="15.7109375" customWidth="1"/>
    <col min="1030" max="1030" width="8.28515625" customWidth="1"/>
    <col min="1031" max="1031" width="6.140625" customWidth="1"/>
    <col min="1032" max="1032" width="7" customWidth="1"/>
    <col min="1033" max="1033" width="8.7109375" bestFit="1" customWidth="1"/>
    <col min="1034" max="1034" width="9.28515625" customWidth="1"/>
    <col min="1035" max="1035" width="8.7109375" customWidth="1"/>
    <col min="1036" max="1036" width="60.5703125" customWidth="1"/>
    <col min="1037" max="1037" width="42" customWidth="1"/>
    <col min="1279" max="1279" width="66.28515625" customWidth="1"/>
    <col min="1280" max="1281" width="81.140625" customWidth="1"/>
    <col min="1282" max="1282" width="14.7109375" customWidth="1"/>
    <col min="1283" max="1283" width="17.42578125" customWidth="1"/>
    <col min="1284" max="1284" width="11.140625" customWidth="1"/>
    <col min="1285" max="1285" width="15.7109375" customWidth="1"/>
    <col min="1286" max="1286" width="8.28515625" customWidth="1"/>
    <col min="1287" max="1287" width="6.140625" customWidth="1"/>
    <col min="1288" max="1288" width="7" customWidth="1"/>
    <col min="1289" max="1289" width="8.7109375" bestFit="1" customWidth="1"/>
    <col min="1290" max="1290" width="9.28515625" customWidth="1"/>
    <col min="1291" max="1291" width="8.7109375" customWidth="1"/>
    <col min="1292" max="1292" width="60.5703125" customWidth="1"/>
    <col min="1293" max="1293" width="42" customWidth="1"/>
    <col min="1535" max="1535" width="66.28515625" customWidth="1"/>
    <col min="1536" max="1537" width="81.140625" customWidth="1"/>
    <col min="1538" max="1538" width="14.7109375" customWidth="1"/>
    <col min="1539" max="1539" width="17.42578125" customWidth="1"/>
    <col min="1540" max="1540" width="11.140625" customWidth="1"/>
    <col min="1541" max="1541" width="15.7109375" customWidth="1"/>
    <col min="1542" max="1542" width="8.28515625" customWidth="1"/>
    <col min="1543" max="1543" width="6.140625" customWidth="1"/>
    <col min="1544" max="1544" width="7" customWidth="1"/>
    <col min="1545" max="1545" width="8.7109375" bestFit="1" customWidth="1"/>
    <col min="1546" max="1546" width="9.28515625" customWidth="1"/>
    <col min="1547" max="1547" width="8.7109375" customWidth="1"/>
    <col min="1548" max="1548" width="60.5703125" customWidth="1"/>
    <col min="1549" max="1549" width="42" customWidth="1"/>
    <col min="1791" max="1791" width="66.28515625" customWidth="1"/>
    <col min="1792" max="1793" width="81.140625" customWidth="1"/>
    <col min="1794" max="1794" width="14.7109375" customWidth="1"/>
    <col min="1795" max="1795" width="17.42578125" customWidth="1"/>
    <col min="1796" max="1796" width="11.140625" customWidth="1"/>
    <col min="1797" max="1797" width="15.7109375" customWidth="1"/>
    <col min="1798" max="1798" width="8.28515625" customWidth="1"/>
    <col min="1799" max="1799" width="6.140625" customWidth="1"/>
    <col min="1800" max="1800" width="7" customWidth="1"/>
    <col min="1801" max="1801" width="8.7109375" bestFit="1" customWidth="1"/>
    <col min="1802" max="1802" width="9.28515625" customWidth="1"/>
    <col min="1803" max="1803" width="8.7109375" customWidth="1"/>
    <col min="1804" max="1804" width="60.5703125" customWidth="1"/>
    <col min="1805" max="1805" width="42" customWidth="1"/>
    <col min="2047" max="2047" width="66.28515625" customWidth="1"/>
    <col min="2048" max="2049" width="81.140625" customWidth="1"/>
    <col min="2050" max="2050" width="14.7109375" customWidth="1"/>
    <col min="2051" max="2051" width="17.42578125" customWidth="1"/>
    <col min="2052" max="2052" width="11.140625" customWidth="1"/>
    <col min="2053" max="2053" width="15.7109375" customWidth="1"/>
    <col min="2054" max="2054" width="8.28515625" customWidth="1"/>
    <col min="2055" max="2055" width="6.140625" customWidth="1"/>
    <col min="2056" max="2056" width="7" customWidth="1"/>
    <col min="2057" max="2057" width="8.7109375" bestFit="1" customWidth="1"/>
    <col min="2058" max="2058" width="9.28515625" customWidth="1"/>
    <col min="2059" max="2059" width="8.7109375" customWidth="1"/>
    <col min="2060" max="2060" width="60.5703125" customWidth="1"/>
    <col min="2061" max="2061" width="42" customWidth="1"/>
    <col min="2303" max="2303" width="66.28515625" customWidth="1"/>
    <col min="2304" max="2305" width="81.140625" customWidth="1"/>
    <col min="2306" max="2306" width="14.7109375" customWidth="1"/>
    <col min="2307" max="2307" width="17.42578125" customWidth="1"/>
    <col min="2308" max="2308" width="11.140625" customWidth="1"/>
    <col min="2309" max="2309" width="15.7109375" customWidth="1"/>
    <col min="2310" max="2310" width="8.28515625" customWidth="1"/>
    <col min="2311" max="2311" width="6.140625" customWidth="1"/>
    <col min="2312" max="2312" width="7" customWidth="1"/>
    <col min="2313" max="2313" width="8.7109375" bestFit="1" customWidth="1"/>
    <col min="2314" max="2314" width="9.28515625" customWidth="1"/>
    <col min="2315" max="2315" width="8.7109375" customWidth="1"/>
    <col min="2316" max="2316" width="60.5703125" customWidth="1"/>
    <col min="2317" max="2317" width="42" customWidth="1"/>
    <col min="2559" max="2559" width="66.28515625" customWidth="1"/>
    <col min="2560" max="2561" width="81.140625" customWidth="1"/>
    <col min="2562" max="2562" width="14.7109375" customWidth="1"/>
    <col min="2563" max="2563" width="17.42578125" customWidth="1"/>
    <col min="2564" max="2564" width="11.140625" customWidth="1"/>
    <col min="2565" max="2565" width="15.7109375" customWidth="1"/>
    <col min="2566" max="2566" width="8.28515625" customWidth="1"/>
    <col min="2567" max="2567" width="6.140625" customWidth="1"/>
    <col min="2568" max="2568" width="7" customWidth="1"/>
    <col min="2569" max="2569" width="8.7109375" bestFit="1" customWidth="1"/>
    <col min="2570" max="2570" width="9.28515625" customWidth="1"/>
    <col min="2571" max="2571" width="8.7109375" customWidth="1"/>
    <col min="2572" max="2572" width="60.5703125" customWidth="1"/>
    <col min="2573" max="2573" width="42" customWidth="1"/>
    <col min="2815" max="2815" width="66.28515625" customWidth="1"/>
    <col min="2816" max="2817" width="81.140625" customWidth="1"/>
    <col min="2818" max="2818" width="14.7109375" customWidth="1"/>
    <col min="2819" max="2819" width="17.42578125" customWidth="1"/>
    <col min="2820" max="2820" width="11.140625" customWidth="1"/>
    <col min="2821" max="2821" width="15.7109375" customWidth="1"/>
    <col min="2822" max="2822" width="8.28515625" customWidth="1"/>
    <col min="2823" max="2823" width="6.140625" customWidth="1"/>
    <col min="2824" max="2824" width="7" customWidth="1"/>
    <col min="2825" max="2825" width="8.7109375" bestFit="1" customWidth="1"/>
    <col min="2826" max="2826" width="9.28515625" customWidth="1"/>
    <col min="2827" max="2827" width="8.7109375" customWidth="1"/>
    <col min="2828" max="2828" width="60.5703125" customWidth="1"/>
    <col min="2829" max="2829" width="42" customWidth="1"/>
    <col min="3071" max="3071" width="66.28515625" customWidth="1"/>
    <col min="3072" max="3073" width="81.140625" customWidth="1"/>
    <col min="3074" max="3074" width="14.7109375" customWidth="1"/>
    <col min="3075" max="3075" width="17.42578125" customWidth="1"/>
    <col min="3076" max="3076" width="11.140625" customWidth="1"/>
    <col min="3077" max="3077" width="15.7109375" customWidth="1"/>
    <col min="3078" max="3078" width="8.28515625" customWidth="1"/>
    <col min="3079" max="3079" width="6.140625" customWidth="1"/>
    <col min="3080" max="3080" width="7" customWidth="1"/>
    <col min="3081" max="3081" width="8.7109375" bestFit="1" customWidth="1"/>
    <col min="3082" max="3082" width="9.28515625" customWidth="1"/>
    <col min="3083" max="3083" width="8.7109375" customWidth="1"/>
    <col min="3084" max="3084" width="60.5703125" customWidth="1"/>
    <col min="3085" max="3085" width="42" customWidth="1"/>
    <col min="3327" max="3327" width="66.28515625" customWidth="1"/>
    <col min="3328" max="3329" width="81.140625" customWidth="1"/>
    <col min="3330" max="3330" width="14.7109375" customWidth="1"/>
    <col min="3331" max="3331" width="17.42578125" customWidth="1"/>
    <col min="3332" max="3332" width="11.140625" customWidth="1"/>
    <col min="3333" max="3333" width="15.7109375" customWidth="1"/>
    <col min="3334" max="3334" width="8.28515625" customWidth="1"/>
    <col min="3335" max="3335" width="6.140625" customWidth="1"/>
    <col min="3336" max="3336" width="7" customWidth="1"/>
    <col min="3337" max="3337" width="8.7109375" bestFit="1" customWidth="1"/>
    <col min="3338" max="3338" width="9.28515625" customWidth="1"/>
    <col min="3339" max="3339" width="8.7109375" customWidth="1"/>
    <col min="3340" max="3340" width="60.5703125" customWidth="1"/>
    <col min="3341" max="3341" width="42" customWidth="1"/>
    <col min="3583" max="3583" width="66.28515625" customWidth="1"/>
    <col min="3584" max="3585" width="81.140625" customWidth="1"/>
    <col min="3586" max="3586" width="14.7109375" customWidth="1"/>
    <col min="3587" max="3587" width="17.42578125" customWidth="1"/>
    <col min="3588" max="3588" width="11.140625" customWidth="1"/>
    <col min="3589" max="3589" width="15.7109375" customWidth="1"/>
    <col min="3590" max="3590" width="8.28515625" customWidth="1"/>
    <col min="3591" max="3591" width="6.140625" customWidth="1"/>
    <col min="3592" max="3592" width="7" customWidth="1"/>
    <col min="3593" max="3593" width="8.7109375" bestFit="1" customWidth="1"/>
    <col min="3594" max="3594" width="9.28515625" customWidth="1"/>
    <col min="3595" max="3595" width="8.7109375" customWidth="1"/>
    <col min="3596" max="3596" width="60.5703125" customWidth="1"/>
    <col min="3597" max="3597" width="42" customWidth="1"/>
    <col min="3839" max="3839" width="66.28515625" customWidth="1"/>
    <col min="3840" max="3841" width="81.140625" customWidth="1"/>
    <col min="3842" max="3842" width="14.7109375" customWidth="1"/>
    <col min="3843" max="3843" width="17.42578125" customWidth="1"/>
    <col min="3844" max="3844" width="11.140625" customWidth="1"/>
    <col min="3845" max="3845" width="15.7109375" customWidth="1"/>
    <col min="3846" max="3846" width="8.28515625" customWidth="1"/>
    <col min="3847" max="3847" width="6.140625" customWidth="1"/>
    <col min="3848" max="3848" width="7" customWidth="1"/>
    <col min="3849" max="3849" width="8.7109375" bestFit="1" customWidth="1"/>
    <col min="3850" max="3850" width="9.28515625" customWidth="1"/>
    <col min="3851" max="3851" width="8.7109375" customWidth="1"/>
    <col min="3852" max="3852" width="60.5703125" customWidth="1"/>
    <col min="3853" max="3853" width="42" customWidth="1"/>
    <col min="4095" max="4095" width="66.28515625" customWidth="1"/>
    <col min="4096" max="4097" width="81.140625" customWidth="1"/>
    <col min="4098" max="4098" width="14.7109375" customWidth="1"/>
    <col min="4099" max="4099" width="17.42578125" customWidth="1"/>
    <col min="4100" max="4100" width="11.140625" customWidth="1"/>
    <col min="4101" max="4101" width="15.7109375" customWidth="1"/>
    <col min="4102" max="4102" width="8.28515625" customWidth="1"/>
    <col min="4103" max="4103" width="6.140625" customWidth="1"/>
    <col min="4104" max="4104" width="7" customWidth="1"/>
    <col min="4105" max="4105" width="8.7109375" bestFit="1" customWidth="1"/>
    <col min="4106" max="4106" width="9.28515625" customWidth="1"/>
    <col min="4107" max="4107" width="8.7109375" customWidth="1"/>
    <col min="4108" max="4108" width="60.5703125" customWidth="1"/>
    <col min="4109" max="4109" width="42" customWidth="1"/>
    <col min="4351" max="4351" width="66.28515625" customWidth="1"/>
    <col min="4352" max="4353" width="81.140625" customWidth="1"/>
    <col min="4354" max="4354" width="14.7109375" customWidth="1"/>
    <col min="4355" max="4355" width="17.42578125" customWidth="1"/>
    <col min="4356" max="4356" width="11.140625" customWidth="1"/>
    <col min="4357" max="4357" width="15.7109375" customWidth="1"/>
    <col min="4358" max="4358" width="8.28515625" customWidth="1"/>
    <col min="4359" max="4359" width="6.140625" customWidth="1"/>
    <col min="4360" max="4360" width="7" customWidth="1"/>
    <col min="4361" max="4361" width="8.7109375" bestFit="1" customWidth="1"/>
    <col min="4362" max="4362" width="9.28515625" customWidth="1"/>
    <col min="4363" max="4363" width="8.7109375" customWidth="1"/>
    <col min="4364" max="4364" width="60.5703125" customWidth="1"/>
    <col min="4365" max="4365" width="42" customWidth="1"/>
    <col min="4607" max="4607" width="66.28515625" customWidth="1"/>
    <col min="4608" max="4609" width="81.140625" customWidth="1"/>
    <col min="4610" max="4610" width="14.7109375" customWidth="1"/>
    <col min="4611" max="4611" width="17.42578125" customWidth="1"/>
    <col min="4612" max="4612" width="11.140625" customWidth="1"/>
    <col min="4613" max="4613" width="15.7109375" customWidth="1"/>
    <col min="4614" max="4614" width="8.28515625" customWidth="1"/>
    <col min="4615" max="4615" width="6.140625" customWidth="1"/>
    <col min="4616" max="4616" width="7" customWidth="1"/>
    <col min="4617" max="4617" width="8.7109375" bestFit="1" customWidth="1"/>
    <col min="4618" max="4618" width="9.28515625" customWidth="1"/>
    <col min="4619" max="4619" width="8.7109375" customWidth="1"/>
    <col min="4620" max="4620" width="60.5703125" customWidth="1"/>
    <col min="4621" max="4621" width="42" customWidth="1"/>
    <col min="4863" max="4863" width="66.28515625" customWidth="1"/>
    <col min="4864" max="4865" width="81.140625" customWidth="1"/>
    <col min="4866" max="4866" width="14.7109375" customWidth="1"/>
    <col min="4867" max="4867" width="17.42578125" customWidth="1"/>
    <col min="4868" max="4868" width="11.140625" customWidth="1"/>
    <col min="4869" max="4869" width="15.7109375" customWidth="1"/>
    <col min="4870" max="4870" width="8.28515625" customWidth="1"/>
    <col min="4871" max="4871" width="6.140625" customWidth="1"/>
    <col min="4872" max="4872" width="7" customWidth="1"/>
    <col min="4873" max="4873" width="8.7109375" bestFit="1" customWidth="1"/>
    <col min="4874" max="4874" width="9.28515625" customWidth="1"/>
    <col min="4875" max="4875" width="8.7109375" customWidth="1"/>
    <col min="4876" max="4876" width="60.5703125" customWidth="1"/>
    <col min="4877" max="4877" width="42" customWidth="1"/>
    <col min="5119" max="5119" width="66.28515625" customWidth="1"/>
    <col min="5120" max="5121" width="81.140625" customWidth="1"/>
    <col min="5122" max="5122" width="14.7109375" customWidth="1"/>
    <col min="5123" max="5123" width="17.42578125" customWidth="1"/>
    <col min="5124" max="5124" width="11.140625" customWidth="1"/>
    <col min="5125" max="5125" width="15.7109375" customWidth="1"/>
    <col min="5126" max="5126" width="8.28515625" customWidth="1"/>
    <col min="5127" max="5127" width="6.140625" customWidth="1"/>
    <col min="5128" max="5128" width="7" customWidth="1"/>
    <col min="5129" max="5129" width="8.7109375" bestFit="1" customWidth="1"/>
    <col min="5130" max="5130" width="9.28515625" customWidth="1"/>
    <col min="5131" max="5131" width="8.7109375" customWidth="1"/>
    <col min="5132" max="5132" width="60.5703125" customWidth="1"/>
    <col min="5133" max="5133" width="42" customWidth="1"/>
    <col min="5375" max="5375" width="66.28515625" customWidth="1"/>
    <col min="5376" max="5377" width="81.140625" customWidth="1"/>
    <col min="5378" max="5378" width="14.7109375" customWidth="1"/>
    <col min="5379" max="5379" width="17.42578125" customWidth="1"/>
    <col min="5380" max="5380" width="11.140625" customWidth="1"/>
    <col min="5381" max="5381" width="15.7109375" customWidth="1"/>
    <col min="5382" max="5382" width="8.28515625" customWidth="1"/>
    <col min="5383" max="5383" width="6.140625" customWidth="1"/>
    <col min="5384" max="5384" width="7" customWidth="1"/>
    <col min="5385" max="5385" width="8.7109375" bestFit="1" customWidth="1"/>
    <col min="5386" max="5386" width="9.28515625" customWidth="1"/>
    <col min="5387" max="5387" width="8.7109375" customWidth="1"/>
    <col min="5388" max="5388" width="60.5703125" customWidth="1"/>
    <col min="5389" max="5389" width="42" customWidth="1"/>
    <col min="5631" max="5631" width="66.28515625" customWidth="1"/>
    <col min="5632" max="5633" width="81.140625" customWidth="1"/>
    <col min="5634" max="5634" width="14.7109375" customWidth="1"/>
    <col min="5635" max="5635" width="17.42578125" customWidth="1"/>
    <col min="5636" max="5636" width="11.140625" customWidth="1"/>
    <col min="5637" max="5637" width="15.7109375" customWidth="1"/>
    <col min="5638" max="5638" width="8.28515625" customWidth="1"/>
    <col min="5639" max="5639" width="6.140625" customWidth="1"/>
    <col min="5640" max="5640" width="7" customWidth="1"/>
    <col min="5641" max="5641" width="8.7109375" bestFit="1" customWidth="1"/>
    <col min="5642" max="5642" width="9.28515625" customWidth="1"/>
    <col min="5643" max="5643" width="8.7109375" customWidth="1"/>
    <col min="5644" max="5644" width="60.5703125" customWidth="1"/>
    <col min="5645" max="5645" width="42" customWidth="1"/>
    <col min="5887" max="5887" width="66.28515625" customWidth="1"/>
    <col min="5888" max="5889" width="81.140625" customWidth="1"/>
    <col min="5890" max="5890" width="14.7109375" customWidth="1"/>
    <col min="5891" max="5891" width="17.42578125" customWidth="1"/>
    <col min="5892" max="5892" width="11.140625" customWidth="1"/>
    <col min="5893" max="5893" width="15.7109375" customWidth="1"/>
    <col min="5894" max="5894" width="8.28515625" customWidth="1"/>
    <col min="5895" max="5895" width="6.140625" customWidth="1"/>
    <col min="5896" max="5896" width="7" customWidth="1"/>
    <col min="5897" max="5897" width="8.7109375" bestFit="1" customWidth="1"/>
    <col min="5898" max="5898" width="9.28515625" customWidth="1"/>
    <col min="5899" max="5899" width="8.7109375" customWidth="1"/>
    <col min="5900" max="5900" width="60.5703125" customWidth="1"/>
    <col min="5901" max="5901" width="42" customWidth="1"/>
    <col min="6143" max="6143" width="66.28515625" customWidth="1"/>
    <col min="6144" max="6145" width="81.140625" customWidth="1"/>
    <col min="6146" max="6146" width="14.7109375" customWidth="1"/>
    <col min="6147" max="6147" width="17.42578125" customWidth="1"/>
    <col min="6148" max="6148" width="11.140625" customWidth="1"/>
    <col min="6149" max="6149" width="15.7109375" customWidth="1"/>
    <col min="6150" max="6150" width="8.28515625" customWidth="1"/>
    <col min="6151" max="6151" width="6.140625" customWidth="1"/>
    <col min="6152" max="6152" width="7" customWidth="1"/>
    <col min="6153" max="6153" width="8.7109375" bestFit="1" customWidth="1"/>
    <col min="6154" max="6154" width="9.28515625" customWidth="1"/>
    <col min="6155" max="6155" width="8.7109375" customWidth="1"/>
    <col min="6156" max="6156" width="60.5703125" customWidth="1"/>
    <col min="6157" max="6157" width="42" customWidth="1"/>
    <col min="6399" max="6399" width="66.28515625" customWidth="1"/>
    <col min="6400" max="6401" width="81.140625" customWidth="1"/>
    <col min="6402" max="6402" width="14.7109375" customWidth="1"/>
    <col min="6403" max="6403" width="17.42578125" customWidth="1"/>
    <col min="6404" max="6404" width="11.140625" customWidth="1"/>
    <col min="6405" max="6405" width="15.7109375" customWidth="1"/>
    <col min="6406" max="6406" width="8.28515625" customWidth="1"/>
    <col min="6407" max="6407" width="6.140625" customWidth="1"/>
    <col min="6408" max="6408" width="7" customWidth="1"/>
    <col min="6409" max="6409" width="8.7109375" bestFit="1" customWidth="1"/>
    <col min="6410" max="6410" width="9.28515625" customWidth="1"/>
    <col min="6411" max="6411" width="8.7109375" customWidth="1"/>
    <col min="6412" max="6412" width="60.5703125" customWidth="1"/>
    <col min="6413" max="6413" width="42" customWidth="1"/>
    <col min="6655" max="6655" width="66.28515625" customWidth="1"/>
    <col min="6656" max="6657" width="81.140625" customWidth="1"/>
    <col min="6658" max="6658" width="14.7109375" customWidth="1"/>
    <col min="6659" max="6659" width="17.42578125" customWidth="1"/>
    <col min="6660" max="6660" width="11.140625" customWidth="1"/>
    <col min="6661" max="6661" width="15.7109375" customWidth="1"/>
    <col min="6662" max="6662" width="8.28515625" customWidth="1"/>
    <col min="6663" max="6663" width="6.140625" customWidth="1"/>
    <col min="6664" max="6664" width="7" customWidth="1"/>
    <col min="6665" max="6665" width="8.7109375" bestFit="1" customWidth="1"/>
    <col min="6666" max="6666" width="9.28515625" customWidth="1"/>
    <col min="6667" max="6667" width="8.7109375" customWidth="1"/>
    <col min="6668" max="6668" width="60.5703125" customWidth="1"/>
    <col min="6669" max="6669" width="42" customWidth="1"/>
    <col min="6911" max="6911" width="66.28515625" customWidth="1"/>
    <col min="6912" max="6913" width="81.140625" customWidth="1"/>
    <col min="6914" max="6914" width="14.7109375" customWidth="1"/>
    <col min="6915" max="6915" width="17.42578125" customWidth="1"/>
    <col min="6916" max="6916" width="11.140625" customWidth="1"/>
    <col min="6917" max="6917" width="15.7109375" customWidth="1"/>
    <col min="6918" max="6918" width="8.28515625" customWidth="1"/>
    <col min="6919" max="6919" width="6.140625" customWidth="1"/>
    <col min="6920" max="6920" width="7" customWidth="1"/>
    <col min="6921" max="6921" width="8.7109375" bestFit="1" customWidth="1"/>
    <col min="6922" max="6922" width="9.28515625" customWidth="1"/>
    <col min="6923" max="6923" width="8.7109375" customWidth="1"/>
    <col min="6924" max="6924" width="60.5703125" customWidth="1"/>
    <col min="6925" max="6925" width="42" customWidth="1"/>
    <col min="7167" max="7167" width="66.28515625" customWidth="1"/>
    <col min="7168" max="7169" width="81.140625" customWidth="1"/>
    <col min="7170" max="7170" width="14.7109375" customWidth="1"/>
    <col min="7171" max="7171" width="17.42578125" customWidth="1"/>
    <col min="7172" max="7172" width="11.140625" customWidth="1"/>
    <col min="7173" max="7173" width="15.7109375" customWidth="1"/>
    <col min="7174" max="7174" width="8.28515625" customWidth="1"/>
    <col min="7175" max="7175" width="6.140625" customWidth="1"/>
    <col min="7176" max="7176" width="7" customWidth="1"/>
    <col min="7177" max="7177" width="8.7109375" bestFit="1" customWidth="1"/>
    <col min="7178" max="7178" width="9.28515625" customWidth="1"/>
    <col min="7179" max="7179" width="8.7109375" customWidth="1"/>
    <col min="7180" max="7180" width="60.5703125" customWidth="1"/>
    <col min="7181" max="7181" width="42" customWidth="1"/>
    <col min="7423" max="7423" width="66.28515625" customWidth="1"/>
    <col min="7424" max="7425" width="81.140625" customWidth="1"/>
    <col min="7426" max="7426" width="14.7109375" customWidth="1"/>
    <col min="7427" max="7427" width="17.42578125" customWidth="1"/>
    <col min="7428" max="7428" width="11.140625" customWidth="1"/>
    <col min="7429" max="7429" width="15.7109375" customWidth="1"/>
    <col min="7430" max="7430" width="8.28515625" customWidth="1"/>
    <col min="7431" max="7431" width="6.140625" customWidth="1"/>
    <col min="7432" max="7432" width="7" customWidth="1"/>
    <col min="7433" max="7433" width="8.7109375" bestFit="1" customWidth="1"/>
    <col min="7434" max="7434" width="9.28515625" customWidth="1"/>
    <col min="7435" max="7435" width="8.7109375" customWidth="1"/>
    <col min="7436" max="7436" width="60.5703125" customWidth="1"/>
    <col min="7437" max="7437" width="42" customWidth="1"/>
    <col min="7679" max="7679" width="66.28515625" customWidth="1"/>
    <col min="7680" max="7681" width="81.140625" customWidth="1"/>
    <col min="7682" max="7682" width="14.7109375" customWidth="1"/>
    <col min="7683" max="7683" width="17.42578125" customWidth="1"/>
    <col min="7684" max="7684" width="11.140625" customWidth="1"/>
    <col min="7685" max="7685" width="15.7109375" customWidth="1"/>
    <col min="7686" max="7686" width="8.28515625" customWidth="1"/>
    <col min="7687" max="7687" width="6.140625" customWidth="1"/>
    <col min="7688" max="7688" width="7" customWidth="1"/>
    <col min="7689" max="7689" width="8.7109375" bestFit="1" customWidth="1"/>
    <col min="7690" max="7690" width="9.28515625" customWidth="1"/>
    <col min="7691" max="7691" width="8.7109375" customWidth="1"/>
    <col min="7692" max="7692" width="60.5703125" customWidth="1"/>
    <col min="7693" max="7693" width="42" customWidth="1"/>
    <col min="7935" max="7935" width="66.28515625" customWidth="1"/>
    <col min="7936" max="7937" width="81.140625" customWidth="1"/>
    <col min="7938" max="7938" width="14.7109375" customWidth="1"/>
    <col min="7939" max="7939" width="17.42578125" customWidth="1"/>
    <col min="7940" max="7940" width="11.140625" customWidth="1"/>
    <col min="7941" max="7941" width="15.7109375" customWidth="1"/>
    <col min="7942" max="7942" width="8.28515625" customWidth="1"/>
    <col min="7943" max="7943" width="6.140625" customWidth="1"/>
    <col min="7944" max="7944" width="7" customWidth="1"/>
    <col min="7945" max="7945" width="8.7109375" bestFit="1" customWidth="1"/>
    <col min="7946" max="7946" width="9.28515625" customWidth="1"/>
    <col min="7947" max="7947" width="8.7109375" customWidth="1"/>
    <col min="7948" max="7948" width="60.5703125" customWidth="1"/>
    <col min="7949" max="7949" width="42" customWidth="1"/>
    <col min="8191" max="8191" width="66.28515625" customWidth="1"/>
    <col min="8192" max="8193" width="81.140625" customWidth="1"/>
    <col min="8194" max="8194" width="14.7109375" customWidth="1"/>
    <col min="8195" max="8195" width="17.42578125" customWidth="1"/>
    <col min="8196" max="8196" width="11.140625" customWidth="1"/>
    <col min="8197" max="8197" width="15.7109375" customWidth="1"/>
    <col min="8198" max="8198" width="8.28515625" customWidth="1"/>
    <col min="8199" max="8199" width="6.140625" customWidth="1"/>
    <col min="8200" max="8200" width="7" customWidth="1"/>
    <col min="8201" max="8201" width="8.7109375" bestFit="1" customWidth="1"/>
    <col min="8202" max="8202" width="9.28515625" customWidth="1"/>
    <col min="8203" max="8203" width="8.7109375" customWidth="1"/>
    <col min="8204" max="8204" width="60.5703125" customWidth="1"/>
    <col min="8205" max="8205" width="42" customWidth="1"/>
    <col min="8447" max="8447" width="66.28515625" customWidth="1"/>
    <col min="8448" max="8449" width="81.140625" customWidth="1"/>
    <col min="8450" max="8450" width="14.7109375" customWidth="1"/>
    <col min="8451" max="8451" width="17.42578125" customWidth="1"/>
    <col min="8452" max="8452" width="11.140625" customWidth="1"/>
    <col min="8453" max="8453" width="15.7109375" customWidth="1"/>
    <col min="8454" max="8454" width="8.28515625" customWidth="1"/>
    <col min="8455" max="8455" width="6.140625" customWidth="1"/>
    <col min="8456" max="8456" width="7" customWidth="1"/>
    <col min="8457" max="8457" width="8.7109375" bestFit="1" customWidth="1"/>
    <col min="8458" max="8458" width="9.28515625" customWidth="1"/>
    <col min="8459" max="8459" width="8.7109375" customWidth="1"/>
    <col min="8460" max="8460" width="60.5703125" customWidth="1"/>
    <col min="8461" max="8461" width="42" customWidth="1"/>
    <col min="8703" max="8703" width="66.28515625" customWidth="1"/>
    <col min="8704" max="8705" width="81.140625" customWidth="1"/>
    <col min="8706" max="8706" width="14.7109375" customWidth="1"/>
    <col min="8707" max="8707" width="17.42578125" customWidth="1"/>
    <col min="8708" max="8708" width="11.140625" customWidth="1"/>
    <col min="8709" max="8709" width="15.7109375" customWidth="1"/>
    <col min="8710" max="8710" width="8.28515625" customWidth="1"/>
    <col min="8711" max="8711" width="6.140625" customWidth="1"/>
    <col min="8712" max="8712" width="7" customWidth="1"/>
    <col min="8713" max="8713" width="8.7109375" bestFit="1" customWidth="1"/>
    <col min="8714" max="8714" width="9.28515625" customWidth="1"/>
    <col min="8715" max="8715" width="8.7109375" customWidth="1"/>
    <col min="8716" max="8716" width="60.5703125" customWidth="1"/>
    <col min="8717" max="8717" width="42" customWidth="1"/>
    <col min="8959" max="8959" width="66.28515625" customWidth="1"/>
    <col min="8960" max="8961" width="81.140625" customWidth="1"/>
    <col min="8962" max="8962" width="14.7109375" customWidth="1"/>
    <col min="8963" max="8963" width="17.42578125" customWidth="1"/>
    <col min="8964" max="8964" width="11.140625" customWidth="1"/>
    <col min="8965" max="8965" width="15.7109375" customWidth="1"/>
    <col min="8966" max="8966" width="8.28515625" customWidth="1"/>
    <col min="8967" max="8967" width="6.140625" customWidth="1"/>
    <col min="8968" max="8968" width="7" customWidth="1"/>
    <col min="8969" max="8969" width="8.7109375" bestFit="1" customWidth="1"/>
    <col min="8970" max="8970" width="9.28515625" customWidth="1"/>
    <col min="8971" max="8971" width="8.7109375" customWidth="1"/>
    <col min="8972" max="8972" width="60.5703125" customWidth="1"/>
    <col min="8973" max="8973" width="42" customWidth="1"/>
    <col min="9215" max="9215" width="66.28515625" customWidth="1"/>
    <col min="9216" max="9217" width="81.140625" customWidth="1"/>
    <col min="9218" max="9218" width="14.7109375" customWidth="1"/>
    <col min="9219" max="9219" width="17.42578125" customWidth="1"/>
    <col min="9220" max="9220" width="11.140625" customWidth="1"/>
    <col min="9221" max="9221" width="15.7109375" customWidth="1"/>
    <col min="9222" max="9222" width="8.28515625" customWidth="1"/>
    <col min="9223" max="9223" width="6.140625" customWidth="1"/>
    <col min="9224" max="9224" width="7" customWidth="1"/>
    <col min="9225" max="9225" width="8.7109375" bestFit="1" customWidth="1"/>
    <col min="9226" max="9226" width="9.28515625" customWidth="1"/>
    <col min="9227" max="9227" width="8.7109375" customWidth="1"/>
    <col min="9228" max="9228" width="60.5703125" customWidth="1"/>
    <col min="9229" max="9229" width="42" customWidth="1"/>
    <col min="9471" max="9471" width="66.28515625" customWidth="1"/>
    <col min="9472" max="9473" width="81.140625" customWidth="1"/>
    <col min="9474" max="9474" width="14.7109375" customWidth="1"/>
    <col min="9475" max="9475" width="17.42578125" customWidth="1"/>
    <col min="9476" max="9476" width="11.140625" customWidth="1"/>
    <col min="9477" max="9477" width="15.7109375" customWidth="1"/>
    <col min="9478" max="9478" width="8.28515625" customWidth="1"/>
    <col min="9479" max="9479" width="6.140625" customWidth="1"/>
    <col min="9480" max="9480" width="7" customWidth="1"/>
    <col min="9481" max="9481" width="8.7109375" bestFit="1" customWidth="1"/>
    <col min="9482" max="9482" width="9.28515625" customWidth="1"/>
    <col min="9483" max="9483" width="8.7109375" customWidth="1"/>
    <col min="9484" max="9484" width="60.5703125" customWidth="1"/>
    <col min="9485" max="9485" width="42" customWidth="1"/>
    <col min="9727" max="9727" width="66.28515625" customWidth="1"/>
    <col min="9728" max="9729" width="81.140625" customWidth="1"/>
    <col min="9730" max="9730" width="14.7109375" customWidth="1"/>
    <col min="9731" max="9731" width="17.42578125" customWidth="1"/>
    <col min="9732" max="9732" width="11.140625" customWidth="1"/>
    <col min="9733" max="9733" width="15.7109375" customWidth="1"/>
    <col min="9734" max="9734" width="8.28515625" customWidth="1"/>
    <col min="9735" max="9735" width="6.140625" customWidth="1"/>
    <col min="9736" max="9736" width="7" customWidth="1"/>
    <col min="9737" max="9737" width="8.7109375" bestFit="1" customWidth="1"/>
    <col min="9738" max="9738" width="9.28515625" customWidth="1"/>
    <col min="9739" max="9739" width="8.7109375" customWidth="1"/>
    <col min="9740" max="9740" width="60.5703125" customWidth="1"/>
    <col min="9741" max="9741" width="42" customWidth="1"/>
    <col min="9983" max="9983" width="66.28515625" customWidth="1"/>
    <col min="9984" max="9985" width="81.140625" customWidth="1"/>
    <col min="9986" max="9986" width="14.7109375" customWidth="1"/>
    <col min="9987" max="9987" width="17.42578125" customWidth="1"/>
    <col min="9988" max="9988" width="11.140625" customWidth="1"/>
    <col min="9989" max="9989" width="15.7109375" customWidth="1"/>
    <col min="9990" max="9990" width="8.28515625" customWidth="1"/>
    <col min="9991" max="9991" width="6.140625" customWidth="1"/>
    <col min="9992" max="9992" width="7" customWidth="1"/>
    <col min="9993" max="9993" width="8.7109375" bestFit="1" customWidth="1"/>
    <col min="9994" max="9994" width="9.28515625" customWidth="1"/>
    <col min="9995" max="9995" width="8.7109375" customWidth="1"/>
    <col min="9996" max="9996" width="60.5703125" customWidth="1"/>
    <col min="9997" max="9997" width="42" customWidth="1"/>
    <col min="10239" max="10239" width="66.28515625" customWidth="1"/>
    <col min="10240" max="10241" width="81.140625" customWidth="1"/>
    <col min="10242" max="10242" width="14.7109375" customWidth="1"/>
    <col min="10243" max="10243" width="17.42578125" customWidth="1"/>
    <col min="10244" max="10244" width="11.140625" customWidth="1"/>
    <col min="10245" max="10245" width="15.7109375" customWidth="1"/>
    <col min="10246" max="10246" width="8.28515625" customWidth="1"/>
    <col min="10247" max="10247" width="6.140625" customWidth="1"/>
    <col min="10248" max="10248" width="7" customWidth="1"/>
    <col min="10249" max="10249" width="8.7109375" bestFit="1" customWidth="1"/>
    <col min="10250" max="10250" width="9.28515625" customWidth="1"/>
    <col min="10251" max="10251" width="8.7109375" customWidth="1"/>
    <col min="10252" max="10252" width="60.5703125" customWidth="1"/>
    <col min="10253" max="10253" width="42" customWidth="1"/>
    <col min="10495" max="10495" width="66.28515625" customWidth="1"/>
    <col min="10496" max="10497" width="81.140625" customWidth="1"/>
    <col min="10498" max="10498" width="14.7109375" customWidth="1"/>
    <col min="10499" max="10499" width="17.42578125" customWidth="1"/>
    <col min="10500" max="10500" width="11.140625" customWidth="1"/>
    <col min="10501" max="10501" width="15.7109375" customWidth="1"/>
    <col min="10502" max="10502" width="8.28515625" customWidth="1"/>
    <col min="10503" max="10503" width="6.140625" customWidth="1"/>
    <col min="10504" max="10504" width="7" customWidth="1"/>
    <col min="10505" max="10505" width="8.7109375" bestFit="1" customWidth="1"/>
    <col min="10506" max="10506" width="9.28515625" customWidth="1"/>
    <col min="10507" max="10507" width="8.7109375" customWidth="1"/>
    <col min="10508" max="10508" width="60.5703125" customWidth="1"/>
    <col min="10509" max="10509" width="42" customWidth="1"/>
    <col min="10751" max="10751" width="66.28515625" customWidth="1"/>
    <col min="10752" max="10753" width="81.140625" customWidth="1"/>
    <col min="10754" max="10754" width="14.7109375" customWidth="1"/>
    <col min="10755" max="10755" width="17.42578125" customWidth="1"/>
    <col min="10756" max="10756" width="11.140625" customWidth="1"/>
    <col min="10757" max="10757" width="15.7109375" customWidth="1"/>
    <col min="10758" max="10758" width="8.28515625" customWidth="1"/>
    <col min="10759" max="10759" width="6.140625" customWidth="1"/>
    <col min="10760" max="10760" width="7" customWidth="1"/>
    <col min="10761" max="10761" width="8.7109375" bestFit="1" customWidth="1"/>
    <col min="10762" max="10762" width="9.28515625" customWidth="1"/>
    <col min="10763" max="10763" width="8.7109375" customWidth="1"/>
    <col min="10764" max="10764" width="60.5703125" customWidth="1"/>
    <col min="10765" max="10765" width="42" customWidth="1"/>
    <col min="11007" max="11007" width="66.28515625" customWidth="1"/>
    <col min="11008" max="11009" width="81.140625" customWidth="1"/>
    <col min="11010" max="11010" width="14.7109375" customWidth="1"/>
    <col min="11011" max="11011" width="17.42578125" customWidth="1"/>
    <col min="11012" max="11012" width="11.140625" customWidth="1"/>
    <col min="11013" max="11013" width="15.7109375" customWidth="1"/>
    <col min="11014" max="11014" width="8.28515625" customWidth="1"/>
    <col min="11015" max="11015" width="6.140625" customWidth="1"/>
    <col min="11016" max="11016" width="7" customWidth="1"/>
    <col min="11017" max="11017" width="8.7109375" bestFit="1" customWidth="1"/>
    <col min="11018" max="11018" width="9.28515625" customWidth="1"/>
    <col min="11019" max="11019" width="8.7109375" customWidth="1"/>
    <col min="11020" max="11020" width="60.5703125" customWidth="1"/>
    <col min="11021" max="11021" width="42" customWidth="1"/>
    <col min="11263" max="11263" width="66.28515625" customWidth="1"/>
    <col min="11264" max="11265" width="81.140625" customWidth="1"/>
    <col min="11266" max="11266" width="14.7109375" customWidth="1"/>
    <col min="11267" max="11267" width="17.42578125" customWidth="1"/>
    <col min="11268" max="11268" width="11.140625" customWidth="1"/>
    <col min="11269" max="11269" width="15.7109375" customWidth="1"/>
    <col min="11270" max="11270" width="8.28515625" customWidth="1"/>
    <col min="11271" max="11271" width="6.140625" customWidth="1"/>
    <col min="11272" max="11272" width="7" customWidth="1"/>
    <col min="11273" max="11273" width="8.7109375" bestFit="1" customWidth="1"/>
    <col min="11274" max="11274" width="9.28515625" customWidth="1"/>
    <col min="11275" max="11275" width="8.7109375" customWidth="1"/>
    <col min="11276" max="11276" width="60.5703125" customWidth="1"/>
    <col min="11277" max="11277" width="42" customWidth="1"/>
    <col min="11519" max="11519" width="66.28515625" customWidth="1"/>
    <col min="11520" max="11521" width="81.140625" customWidth="1"/>
    <col min="11522" max="11522" width="14.7109375" customWidth="1"/>
    <col min="11523" max="11523" width="17.42578125" customWidth="1"/>
    <col min="11524" max="11524" width="11.140625" customWidth="1"/>
    <col min="11525" max="11525" width="15.7109375" customWidth="1"/>
    <col min="11526" max="11526" width="8.28515625" customWidth="1"/>
    <col min="11527" max="11527" width="6.140625" customWidth="1"/>
    <col min="11528" max="11528" width="7" customWidth="1"/>
    <col min="11529" max="11529" width="8.7109375" bestFit="1" customWidth="1"/>
    <col min="11530" max="11530" width="9.28515625" customWidth="1"/>
    <col min="11531" max="11531" width="8.7109375" customWidth="1"/>
    <col min="11532" max="11532" width="60.5703125" customWidth="1"/>
    <col min="11533" max="11533" width="42" customWidth="1"/>
    <col min="11775" max="11775" width="66.28515625" customWidth="1"/>
    <col min="11776" max="11777" width="81.140625" customWidth="1"/>
    <col min="11778" max="11778" width="14.7109375" customWidth="1"/>
    <col min="11779" max="11779" width="17.42578125" customWidth="1"/>
    <col min="11780" max="11780" width="11.140625" customWidth="1"/>
    <col min="11781" max="11781" width="15.7109375" customWidth="1"/>
    <col min="11782" max="11782" width="8.28515625" customWidth="1"/>
    <col min="11783" max="11783" width="6.140625" customWidth="1"/>
    <col min="11784" max="11784" width="7" customWidth="1"/>
    <col min="11785" max="11785" width="8.7109375" bestFit="1" customWidth="1"/>
    <col min="11786" max="11786" width="9.28515625" customWidth="1"/>
    <col min="11787" max="11787" width="8.7109375" customWidth="1"/>
    <col min="11788" max="11788" width="60.5703125" customWidth="1"/>
    <col min="11789" max="11789" width="42" customWidth="1"/>
    <col min="12031" max="12031" width="66.28515625" customWidth="1"/>
    <col min="12032" max="12033" width="81.140625" customWidth="1"/>
    <col min="12034" max="12034" width="14.7109375" customWidth="1"/>
    <col min="12035" max="12035" width="17.42578125" customWidth="1"/>
    <col min="12036" max="12036" width="11.140625" customWidth="1"/>
    <col min="12037" max="12037" width="15.7109375" customWidth="1"/>
    <col min="12038" max="12038" width="8.28515625" customWidth="1"/>
    <col min="12039" max="12039" width="6.140625" customWidth="1"/>
    <col min="12040" max="12040" width="7" customWidth="1"/>
    <col min="12041" max="12041" width="8.7109375" bestFit="1" customWidth="1"/>
    <col min="12042" max="12042" width="9.28515625" customWidth="1"/>
    <col min="12043" max="12043" width="8.7109375" customWidth="1"/>
    <col min="12044" max="12044" width="60.5703125" customWidth="1"/>
    <col min="12045" max="12045" width="42" customWidth="1"/>
    <col min="12287" max="12287" width="66.28515625" customWidth="1"/>
    <col min="12288" max="12289" width="81.140625" customWidth="1"/>
    <col min="12290" max="12290" width="14.7109375" customWidth="1"/>
    <col min="12291" max="12291" width="17.42578125" customWidth="1"/>
    <col min="12292" max="12292" width="11.140625" customWidth="1"/>
    <col min="12293" max="12293" width="15.7109375" customWidth="1"/>
    <col min="12294" max="12294" width="8.28515625" customWidth="1"/>
    <col min="12295" max="12295" width="6.140625" customWidth="1"/>
    <col min="12296" max="12296" width="7" customWidth="1"/>
    <col min="12297" max="12297" width="8.7109375" bestFit="1" customWidth="1"/>
    <col min="12298" max="12298" width="9.28515625" customWidth="1"/>
    <col min="12299" max="12299" width="8.7109375" customWidth="1"/>
    <col min="12300" max="12300" width="60.5703125" customWidth="1"/>
    <col min="12301" max="12301" width="42" customWidth="1"/>
    <col min="12543" max="12543" width="66.28515625" customWidth="1"/>
    <col min="12544" max="12545" width="81.140625" customWidth="1"/>
    <col min="12546" max="12546" width="14.7109375" customWidth="1"/>
    <col min="12547" max="12547" width="17.42578125" customWidth="1"/>
    <col min="12548" max="12548" width="11.140625" customWidth="1"/>
    <col min="12549" max="12549" width="15.7109375" customWidth="1"/>
    <col min="12550" max="12550" width="8.28515625" customWidth="1"/>
    <col min="12551" max="12551" width="6.140625" customWidth="1"/>
    <col min="12552" max="12552" width="7" customWidth="1"/>
    <col min="12553" max="12553" width="8.7109375" bestFit="1" customWidth="1"/>
    <col min="12554" max="12554" width="9.28515625" customWidth="1"/>
    <col min="12555" max="12555" width="8.7109375" customWidth="1"/>
    <col min="12556" max="12556" width="60.5703125" customWidth="1"/>
    <col min="12557" max="12557" width="42" customWidth="1"/>
    <col min="12799" max="12799" width="66.28515625" customWidth="1"/>
    <col min="12800" max="12801" width="81.140625" customWidth="1"/>
    <col min="12802" max="12802" width="14.7109375" customWidth="1"/>
    <col min="12803" max="12803" width="17.42578125" customWidth="1"/>
    <col min="12804" max="12804" width="11.140625" customWidth="1"/>
    <col min="12805" max="12805" width="15.7109375" customWidth="1"/>
    <col min="12806" max="12806" width="8.28515625" customWidth="1"/>
    <col min="12807" max="12807" width="6.140625" customWidth="1"/>
    <col min="12808" max="12808" width="7" customWidth="1"/>
    <col min="12809" max="12809" width="8.7109375" bestFit="1" customWidth="1"/>
    <col min="12810" max="12810" width="9.28515625" customWidth="1"/>
    <col min="12811" max="12811" width="8.7109375" customWidth="1"/>
    <col min="12812" max="12812" width="60.5703125" customWidth="1"/>
    <col min="12813" max="12813" width="42" customWidth="1"/>
    <col min="13055" max="13055" width="66.28515625" customWidth="1"/>
    <col min="13056" max="13057" width="81.140625" customWidth="1"/>
    <col min="13058" max="13058" width="14.7109375" customWidth="1"/>
    <col min="13059" max="13059" width="17.42578125" customWidth="1"/>
    <col min="13060" max="13060" width="11.140625" customWidth="1"/>
    <col min="13061" max="13061" width="15.7109375" customWidth="1"/>
    <col min="13062" max="13062" width="8.28515625" customWidth="1"/>
    <col min="13063" max="13063" width="6.140625" customWidth="1"/>
    <col min="13064" max="13064" width="7" customWidth="1"/>
    <col min="13065" max="13065" width="8.7109375" bestFit="1" customWidth="1"/>
    <col min="13066" max="13066" width="9.28515625" customWidth="1"/>
    <col min="13067" max="13067" width="8.7109375" customWidth="1"/>
    <col min="13068" max="13068" width="60.5703125" customWidth="1"/>
    <col min="13069" max="13069" width="42" customWidth="1"/>
    <col min="13311" max="13311" width="66.28515625" customWidth="1"/>
    <col min="13312" max="13313" width="81.140625" customWidth="1"/>
    <col min="13314" max="13314" width="14.7109375" customWidth="1"/>
    <col min="13315" max="13315" width="17.42578125" customWidth="1"/>
    <col min="13316" max="13316" width="11.140625" customWidth="1"/>
    <col min="13317" max="13317" width="15.7109375" customWidth="1"/>
    <col min="13318" max="13318" width="8.28515625" customWidth="1"/>
    <col min="13319" max="13319" width="6.140625" customWidth="1"/>
    <col min="13320" max="13320" width="7" customWidth="1"/>
    <col min="13321" max="13321" width="8.7109375" bestFit="1" customWidth="1"/>
    <col min="13322" max="13322" width="9.28515625" customWidth="1"/>
    <col min="13323" max="13323" width="8.7109375" customWidth="1"/>
    <col min="13324" max="13324" width="60.5703125" customWidth="1"/>
    <col min="13325" max="13325" width="42" customWidth="1"/>
    <col min="13567" max="13567" width="66.28515625" customWidth="1"/>
    <col min="13568" max="13569" width="81.140625" customWidth="1"/>
    <col min="13570" max="13570" width="14.7109375" customWidth="1"/>
    <col min="13571" max="13571" width="17.42578125" customWidth="1"/>
    <col min="13572" max="13572" width="11.140625" customWidth="1"/>
    <col min="13573" max="13573" width="15.7109375" customWidth="1"/>
    <col min="13574" max="13574" width="8.28515625" customWidth="1"/>
    <col min="13575" max="13575" width="6.140625" customWidth="1"/>
    <col min="13576" max="13576" width="7" customWidth="1"/>
    <col min="13577" max="13577" width="8.7109375" bestFit="1" customWidth="1"/>
    <col min="13578" max="13578" width="9.28515625" customWidth="1"/>
    <col min="13579" max="13579" width="8.7109375" customWidth="1"/>
    <col min="13580" max="13580" width="60.5703125" customWidth="1"/>
    <col min="13581" max="13581" width="42" customWidth="1"/>
    <col min="13823" max="13823" width="66.28515625" customWidth="1"/>
    <col min="13824" max="13825" width="81.140625" customWidth="1"/>
    <col min="13826" max="13826" width="14.7109375" customWidth="1"/>
    <col min="13827" max="13827" width="17.42578125" customWidth="1"/>
    <col min="13828" max="13828" width="11.140625" customWidth="1"/>
    <col min="13829" max="13829" width="15.7109375" customWidth="1"/>
    <col min="13830" max="13830" width="8.28515625" customWidth="1"/>
    <col min="13831" max="13831" width="6.140625" customWidth="1"/>
    <col min="13832" max="13832" width="7" customWidth="1"/>
    <col min="13833" max="13833" width="8.7109375" bestFit="1" customWidth="1"/>
    <col min="13834" max="13834" width="9.28515625" customWidth="1"/>
    <col min="13835" max="13835" width="8.7109375" customWidth="1"/>
    <col min="13836" max="13836" width="60.5703125" customWidth="1"/>
    <col min="13837" max="13837" width="42" customWidth="1"/>
    <col min="14079" max="14079" width="66.28515625" customWidth="1"/>
    <col min="14080" max="14081" width="81.140625" customWidth="1"/>
    <col min="14082" max="14082" width="14.7109375" customWidth="1"/>
    <col min="14083" max="14083" width="17.42578125" customWidth="1"/>
    <col min="14084" max="14084" width="11.140625" customWidth="1"/>
    <col min="14085" max="14085" width="15.7109375" customWidth="1"/>
    <col min="14086" max="14086" width="8.28515625" customWidth="1"/>
    <col min="14087" max="14087" width="6.140625" customWidth="1"/>
    <col min="14088" max="14088" width="7" customWidth="1"/>
    <col min="14089" max="14089" width="8.7109375" bestFit="1" customWidth="1"/>
    <col min="14090" max="14090" width="9.28515625" customWidth="1"/>
    <col min="14091" max="14091" width="8.7109375" customWidth="1"/>
    <col min="14092" max="14092" width="60.5703125" customWidth="1"/>
    <col min="14093" max="14093" width="42" customWidth="1"/>
    <col min="14335" max="14335" width="66.28515625" customWidth="1"/>
    <col min="14336" max="14337" width="81.140625" customWidth="1"/>
    <col min="14338" max="14338" width="14.7109375" customWidth="1"/>
    <col min="14339" max="14339" width="17.42578125" customWidth="1"/>
    <col min="14340" max="14340" width="11.140625" customWidth="1"/>
    <col min="14341" max="14341" width="15.7109375" customWidth="1"/>
    <col min="14342" max="14342" width="8.28515625" customWidth="1"/>
    <col min="14343" max="14343" width="6.140625" customWidth="1"/>
    <col min="14344" max="14344" width="7" customWidth="1"/>
    <col min="14345" max="14345" width="8.7109375" bestFit="1" customWidth="1"/>
    <col min="14346" max="14346" width="9.28515625" customWidth="1"/>
    <col min="14347" max="14347" width="8.7109375" customWidth="1"/>
    <col min="14348" max="14348" width="60.5703125" customWidth="1"/>
    <col min="14349" max="14349" width="42" customWidth="1"/>
    <col min="14591" max="14591" width="66.28515625" customWidth="1"/>
    <col min="14592" max="14593" width="81.140625" customWidth="1"/>
    <col min="14594" max="14594" width="14.7109375" customWidth="1"/>
    <col min="14595" max="14595" width="17.42578125" customWidth="1"/>
    <col min="14596" max="14596" width="11.140625" customWidth="1"/>
    <col min="14597" max="14597" width="15.7109375" customWidth="1"/>
    <col min="14598" max="14598" width="8.28515625" customWidth="1"/>
    <col min="14599" max="14599" width="6.140625" customWidth="1"/>
    <col min="14600" max="14600" width="7" customWidth="1"/>
    <col min="14601" max="14601" width="8.7109375" bestFit="1" customWidth="1"/>
    <col min="14602" max="14602" width="9.28515625" customWidth="1"/>
    <col min="14603" max="14603" width="8.7109375" customWidth="1"/>
    <col min="14604" max="14604" width="60.5703125" customWidth="1"/>
    <col min="14605" max="14605" width="42" customWidth="1"/>
    <col min="14847" max="14847" width="66.28515625" customWidth="1"/>
    <col min="14848" max="14849" width="81.140625" customWidth="1"/>
    <col min="14850" max="14850" width="14.7109375" customWidth="1"/>
    <col min="14851" max="14851" width="17.42578125" customWidth="1"/>
    <col min="14852" max="14852" width="11.140625" customWidth="1"/>
    <col min="14853" max="14853" width="15.7109375" customWidth="1"/>
    <col min="14854" max="14854" width="8.28515625" customWidth="1"/>
    <col min="14855" max="14855" width="6.140625" customWidth="1"/>
    <col min="14856" max="14856" width="7" customWidth="1"/>
    <col min="14857" max="14857" width="8.7109375" bestFit="1" customWidth="1"/>
    <col min="14858" max="14858" width="9.28515625" customWidth="1"/>
    <col min="14859" max="14859" width="8.7109375" customWidth="1"/>
    <col min="14860" max="14860" width="60.5703125" customWidth="1"/>
    <col min="14861" max="14861" width="42" customWidth="1"/>
    <col min="15103" max="15103" width="66.28515625" customWidth="1"/>
    <col min="15104" max="15105" width="81.140625" customWidth="1"/>
    <col min="15106" max="15106" width="14.7109375" customWidth="1"/>
    <col min="15107" max="15107" width="17.42578125" customWidth="1"/>
    <col min="15108" max="15108" width="11.140625" customWidth="1"/>
    <col min="15109" max="15109" width="15.7109375" customWidth="1"/>
    <col min="15110" max="15110" width="8.28515625" customWidth="1"/>
    <col min="15111" max="15111" width="6.140625" customWidth="1"/>
    <col min="15112" max="15112" width="7" customWidth="1"/>
    <col min="15113" max="15113" width="8.7109375" bestFit="1" customWidth="1"/>
    <col min="15114" max="15114" width="9.28515625" customWidth="1"/>
    <col min="15115" max="15115" width="8.7109375" customWidth="1"/>
    <col min="15116" max="15116" width="60.5703125" customWidth="1"/>
    <col min="15117" max="15117" width="42" customWidth="1"/>
    <col min="15359" max="15359" width="66.28515625" customWidth="1"/>
    <col min="15360" max="15361" width="81.140625" customWidth="1"/>
    <col min="15362" max="15362" width="14.7109375" customWidth="1"/>
    <col min="15363" max="15363" width="17.42578125" customWidth="1"/>
    <col min="15364" max="15364" width="11.140625" customWidth="1"/>
    <col min="15365" max="15365" width="15.7109375" customWidth="1"/>
    <col min="15366" max="15366" width="8.28515625" customWidth="1"/>
    <col min="15367" max="15367" width="6.140625" customWidth="1"/>
    <col min="15368" max="15368" width="7" customWidth="1"/>
    <col min="15369" max="15369" width="8.7109375" bestFit="1" customWidth="1"/>
    <col min="15370" max="15370" width="9.28515625" customWidth="1"/>
    <col min="15371" max="15371" width="8.7109375" customWidth="1"/>
    <col min="15372" max="15372" width="60.5703125" customWidth="1"/>
    <col min="15373" max="15373" width="42" customWidth="1"/>
    <col min="15615" max="15615" width="66.28515625" customWidth="1"/>
    <col min="15616" max="15617" width="81.140625" customWidth="1"/>
    <col min="15618" max="15618" width="14.7109375" customWidth="1"/>
    <col min="15619" max="15619" width="17.42578125" customWidth="1"/>
    <col min="15620" max="15620" width="11.140625" customWidth="1"/>
    <col min="15621" max="15621" width="15.7109375" customWidth="1"/>
    <col min="15622" max="15622" width="8.28515625" customWidth="1"/>
    <col min="15623" max="15623" width="6.140625" customWidth="1"/>
    <col min="15624" max="15624" width="7" customWidth="1"/>
    <col min="15625" max="15625" width="8.7109375" bestFit="1" customWidth="1"/>
    <col min="15626" max="15626" width="9.28515625" customWidth="1"/>
    <col min="15627" max="15627" width="8.7109375" customWidth="1"/>
    <col min="15628" max="15628" width="60.5703125" customWidth="1"/>
    <col min="15629" max="15629" width="42" customWidth="1"/>
    <col min="15871" max="15871" width="66.28515625" customWidth="1"/>
    <col min="15872" max="15873" width="81.140625" customWidth="1"/>
    <col min="15874" max="15874" width="14.7109375" customWidth="1"/>
    <col min="15875" max="15875" width="17.42578125" customWidth="1"/>
    <col min="15876" max="15876" width="11.140625" customWidth="1"/>
    <col min="15877" max="15877" width="15.7109375" customWidth="1"/>
    <col min="15878" max="15878" width="8.28515625" customWidth="1"/>
    <col min="15879" max="15879" width="6.140625" customWidth="1"/>
    <col min="15880" max="15880" width="7" customWidth="1"/>
    <col min="15881" max="15881" width="8.7109375" bestFit="1" customWidth="1"/>
    <col min="15882" max="15882" width="9.28515625" customWidth="1"/>
    <col min="15883" max="15883" width="8.7109375" customWidth="1"/>
    <col min="15884" max="15884" width="60.5703125" customWidth="1"/>
    <col min="15885" max="15885" width="42" customWidth="1"/>
    <col min="16127" max="16127" width="66.28515625" customWidth="1"/>
    <col min="16128" max="16129" width="81.140625" customWidth="1"/>
    <col min="16130" max="16130" width="14.7109375" customWidth="1"/>
    <col min="16131" max="16131" width="17.42578125" customWidth="1"/>
    <col min="16132" max="16132" width="11.140625" customWidth="1"/>
    <col min="16133" max="16133" width="15.7109375" customWidth="1"/>
    <col min="16134" max="16134" width="8.28515625" customWidth="1"/>
    <col min="16135" max="16135" width="6.140625" customWidth="1"/>
    <col min="16136" max="16136" width="7" customWidth="1"/>
    <col min="16137" max="16137" width="8.7109375" bestFit="1" customWidth="1"/>
    <col min="16138" max="16138" width="9.28515625" customWidth="1"/>
    <col min="16139" max="16139" width="8.7109375" customWidth="1"/>
    <col min="16140" max="16140" width="60.5703125" customWidth="1"/>
    <col min="16141" max="16141" width="42" customWidth="1"/>
  </cols>
  <sheetData>
    <row r="1" spans="1:13" ht="24" x14ac:dyDescent="0.2">
      <c r="A1" s="1" t="s">
        <v>0</v>
      </c>
      <c r="B1" s="1" t="s">
        <v>1</v>
      </c>
      <c r="C1" s="1" t="s">
        <v>2</v>
      </c>
      <c r="D1" s="13" t="s">
        <v>3</v>
      </c>
      <c r="E1" s="13" t="s">
        <v>4</v>
      </c>
      <c r="F1" s="13" t="s">
        <v>5</v>
      </c>
      <c r="G1" s="13" t="s">
        <v>6</v>
      </c>
      <c r="H1" s="13" t="s">
        <v>7</v>
      </c>
      <c r="I1" s="13" t="s">
        <v>8</v>
      </c>
      <c r="J1" s="1" t="s">
        <v>133</v>
      </c>
      <c r="K1" s="13" t="s">
        <v>260</v>
      </c>
      <c r="L1" s="13" t="s">
        <v>261</v>
      </c>
      <c r="M1" s="13" t="s">
        <v>9</v>
      </c>
    </row>
    <row r="2" spans="1:13" x14ac:dyDescent="0.2">
      <c r="A2" s="11" t="s">
        <v>55</v>
      </c>
      <c r="B2" s="11" t="s">
        <v>56</v>
      </c>
      <c r="C2" s="21">
        <v>133212</v>
      </c>
      <c r="D2" s="22">
        <v>5</v>
      </c>
      <c r="E2" s="22">
        <v>5</v>
      </c>
      <c r="F2" s="22">
        <v>5</v>
      </c>
      <c r="G2" s="22">
        <v>5</v>
      </c>
      <c r="H2" s="22">
        <v>4</v>
      </c>
      <c r="I2" s="22">
        <v>4</v>
      </c>
      <c r="J2" s="2">
        <f t="shared" ref="J2:J65" si="0">SUM(D2:I2)/30</f>
        <v>0.93333333333333335</v>
      </c>
      <c r="K2" s="11" t="s">
        <v>13</v>
      </c>
      <c r="L2" s="11" t="s">
        <v>15</v>
      </c>
      <c r="M2" s="12" t="s">
        <v>12</v>
      </c>
    </row>
    <row r="3" spans="1:13" ht="25.5" x14ac:dyDescent="0.2">
      <c r="A3" s="11" t="s">
        <v>55</v>
      </c>
      <c r="B3" s="11" t="s">
        <v>56</v>
      </c>
      <c r="C3" s="21">
        <v>133212</v>
      </c>
      <c r="D3" s="22">
        <v>5</v>
      </c>
      <c r="E3" s="22">
        <v>3</v>
      </c>
      <c r="F3" s="22">
        <v>4</v>
      </c>
      <c r="G3" s="22">
        <v>3</v>
      </c>
      <c r="H3" s="22">
        <v>5</v>
      </c>
      <c r="I3" s="22">
        <v>4</v>
      </c>
      <c r="J3" s="2">
        <f t="shared" si="0"/>
        <v>0.8</v>
      </c>
      <c r="K3" s="11" t="s">
        <v>13</v>
      </c>
      <c r="L3" s="11" t="s">
        <v>13</v>
      </c>
      <c r="M3" s="12" t="s">
        <v>59</v>
      </c>
    </row>
    <row r="4" spans="1:13" x14ac:dyDescent="0.2">
      <c r="A4" s="11" t="s">
        <v>55</v>
      </c>
      <c r="B4" s="11" t="s">
        <v>56</v>
      </c>
      <c r="C4" s="21">
        <v>133212</v>
      </c>
      <c r="D4" s="22">
        <v>5</v>
      </c>
      <c r="E4" s="22">
        <v>4</v>
      </c>
      <c r="F4" s="22">
        <v>4</v>
      </c>
      <c r="G4" s="22">
        <v>5</v>
      </c>
      <c r="H4" s="22">
        <v>5</v>
      </c>
      <c r="I4" s="22">
        <v>5</v>
      </c>
      <c r="J4" s="2">
        <f t="shared" si="0"/>
        <v>0.93333333333333335</v>
      </c>
      <c r="K4" s="11" t="s">
        <v>13</v>
      </c>
      <c r="L4" s="11" t="s">
        <v>13</v>
      </c>
      <c r="M4" s="12" t="s">
        <v>12</v>
      </c>
    </row>
    <row r="5" spans="1:13" x14ac:dyDescent="0.2">
      <c r="A5" s="11" t="s">
        <v>55</v>
      </c>
      <c r="B5" s="11" t="s">
        <v>56</v>
      </c>
      <c r="C5" s="21">
        <v>133212</v>
      </c>
      <c r="D5" s="22">
        <v>5</v>
      </c>
      <c r="E5" s="22">
        <v>5</v>
      </c>
      <c r="F5" s="22">
        <v>5</v>
      </c>
      <c r="G5" s="22">
        <v>5</v>
      </c>
      <c r="H5" s="22">
        <v>5</v>
      </c>
      <c r="I5" s="22">
        <v>5</v>
      </c>
      <c r="J5" s="2">
        <f t="shared" si="0"/>
        <v>1</v>
      </c>
      <c r="K5" s="11" t="s">
        <v>13</v>
      </c>
      <c r="L5" s="11" t="s">
        <v>13</v>
      </c>
      <c r="M5" s="12" t="s">
        <v>12</v>
      </c>
    </row>
    <row r="6" spans="1:13" x14ac:dyDescent="0.2">
      <c r="A6" s="11" t="s">
        <v>55</v>
      </c>
      <c r="B6" s="11" t="s">
        <v>56</v>
      </c>
      <c r="C6" s="21">
        <v>133212</v>
      </c>
      <c r="D6" s="22">
        <v>5</v>
      </c>
      <c r="E6" s="22">
        <v>4</v>
      </c>
      <c r="F6" s="22">
        <v>5</v>
      </c>
      <c r="G6" s="22">
        <v>4</v>
      </c>
      <c r="H6" s="22">
        <v>5</v>
      </c>
      <c r="I6" s="22">
        <v>4</v>
      </c>
      <c r="J6" s="2">
        <f t="shared" si="0"/>
        <v>0.9</v>
      </c>
      <c r="K6" s="11" t="s">
        <v>13</v>
      </c>
      <c r="L6" s="11" t="s">
        <v>15</v>
      </c>
      <c r="M6" s="12" t="s">
        <v>57</v>
      </c>
    </row>
    <row r="7" spans="1:13" x14ac:dyDescent="0.2">
      <c r="A7" s="11" t="s">
        <v>55</v>
      </c>
      <c r="B7" s="11" t="s">
        <v>56</v>
      </c>
      <c r="C7" s="21">
        <v>133212</v>
      </c>
      <c r="D7" s="22">
        <v>4</v>
      </c>
      <c r="E7" s="22">
        <v>3</v>
      </c>
      <c r="F7" s="22">
        <v>2</v>
      </c>
      <c r="G7" s="22">
        <v>3</v>
      </c>
      <c r="H7" s="22">
        <v>4</v>
      </c>
      <c r="I7" s="22">
        <v>3</v>
      </c>
      <c r="J7" s="2">
        <f t="shared" si="0"/>
        <v>0.6333333333333333</v>
      </c>
      <c r="K7" s="11" t="s">
        <v>13</v>
      </c>
      <c r="L7" s="11" t="s">
        <v>14</v>
      </c>
      <c r="M7" s="12" t="s">
        <v>27</v>
      </c>
    </row>
    <row r="8" spans="1:13" x14ac:dyDescent="0.2">
      <c r="A8" s="11" t="s">
        <v>55</v>
      </c>
      <c r="B8" s="11" t="s">
        <v>56</v>
      </c>
      <c r="C8" s="21">
        <v>133212</v>
      </c>
      <c r="D8" s="22">
        <v>4</v>
      </c>
      <c r="E8" s="22">
        <v>4</v>
      </c>
      <c r="F8" s="22">
        <v>4</v>
      </c>
      <c r="G8" s="22">
        <v>4</v>
      </c>
      <c r="H8" s="22">
        <v>4</v>
      </c>
      <c r="I8" s="22">
        <v>4</v>
      </c>
      <c r="J8" s="2">
        <f t="shared" si="0"/>
        <v>0.8</v>
      </c>
      <c r="K8" s="11" t="s">
        <v>13</v>
      </c>
      <c r="L8" s="11" t="s">
        <v>15</v>
      </c>
      <c r="M8" s="12" t="s">
        <v>12</v>
      </c>
    </row>
    <row r="9" spans="1:13" x14ac:dyDescent="0.2">
      <c r="A9" s="11" t="s">
        <v>55</v>
      </c>
      <c r="B9" s="11" t="s">
        <v>56</v>
      </c>
      <c r="C9" s="21">
        <v>133212</v>
      </c>
      <c r="D9" s="22">
        <v>5</v>
      </c>
      <c r="E9" s="22">
        <v>5</v>
      </c>
      <c r="F9" s="22">
        <v>5</v>
      </c>
      <c r="G9" s="22">
        <v>5</v>
      </c>
      <c r="H9" s="22">
        <v>5</v>
      </c>
      <c r="I9" s="22">
        <v>5</v>
      </c>
      <c r="J9" s="2">
        <f t="shared" si="0"/>
        <v>1</v>
      </c>
      <c r="K9" s="11" t="s">
        <v>13</v>
      </c>
      <c r="L9" s="11" t="s">
        <v>13</v>
      </c>
      <c r="M9" s="12" t="s">
        <v>58</v>
      </c>
    </row>
    <row r="10" spans="1:13" x14ac:dyDescent="0.2">
      <c r="A10" s="11" t="s">
        <v>55</v>
      </c>
      <c r="B10" s="11" t="s">
        <v>56</v>
      </c>
      <c r="C10" s="21">
        <v>133212</v>
      </c>
      <c r="D10" s="22">
        <v>1</v>
      </c>
      <c r="E10" s="22">
        <v>1</v>
      </c>
      <c r="F10" s="22">
        <v>1</v>
      </c>
      <c r="G10" s="22">
        <v>1</v>
      </c>
      <c r="H10" s="22">
        <v>3</v>
      </c>
      <c r="I10" s="22">
        <v>2</v>
      </c>
      <c r="J10" s="2">
        <f t="shared" si="0"/>
        <v>0.3</v>
      </c>
      <c r="K10" s="11" t="s">
        <v>13</v>
      </c>
      <c r="L10" s="11" t="s">
        <v>15</v>
      </c>
      <c r="M10" s="12" t="s">
        <v>12</v>
      </c>
    </row>
    <row r="11" spans="1:13" x14ac:dyDescent="0.2">
      <c r="A11" s="11" t="s">
        <v>55</v>
      </c>
      <c r="B11" s="11" t="s">
        <v>56</v>
      </c>
      <c r="C11" s="21">
        <v>133212</v>
      </c>
      <c r="D11" s="22">
        <v>5</v>
      </c>
      <c r="E11" s="22">
        <v>5</v>
      </c>
      <c r="F11" s="22">
        <v>5</v>
      </c>
      <c r="G11" s="22">
        <v>4</v>
      </c>
      <c r="H11" s="22">
        <v>3</v>
      </c>
      <c r="I11" s="22">
        <v>5</v>
      </c>
      <c r="J11" s="2">
        <f t="shared" si="0"/>
        <v>0.9</v>
      </c>
      <c r="K11" s="11" t="s">
        <v>13</v>
      </c>
      <c r="L11" s="11" t="s">
        <v>13</v>
      </c>
      <c r="M11" s="12" t="s">
        <v>12</v>
      </c>
    </row>
    <row r="12" spans="1:13" x14ac:dyDescent="0.2">
      <c r="A12" s="11" t="s">
        <v>55</v>
      </c>
      <c r="B12" s="11" t="s">
        <v>56</v>
      </c>
      <c r="C12" s="21">
        <v>133212</v>
      </c>
      <c r="D12" s="22">
        <v>5</v>
      </c>
      <c r="E12" s="22">
        <v>4</v>
      </c>
      <c r="F12" s="22">
        <v>4</v>
      </c>
      <c r="G12" s="22">
        <v>4</v>
      </c>
      <c r="H12" s="22">
        <v>4</v>
      </c>
      <c r="I12" s="22">
        <v>4</v>
      </c>
      <c r="J12" s="2">
        <f t="shared" si="0"/>
        <v>0.83333333333333337</v>
      </c>
      <c r="K12" s="11" t="s">
        <v>13</v>
      </c>
      <c r="L12" s="11" t="s">
        <v>13</v>
      </c>
      <c r="M12" s="12" t="s">
        <v>12</v>
      </c>
    </row>
    <row r="13" spans="1:13" x14ac:dyDescent="0.2">
      <c r="A13" s="11" t="s">
        <v>55</v>
      </c>
      <c r="B13" s="11" t="s">
        <v>56</v>
      </c>
      <c r="C13" s="21">
        <v>133212</v>
      </c>
      <c r="D13" s="22">
        <v>5</v>
      </c>
      <c r="E13" s="22">
        <v>5</v>
      </c>
      <c r="F13" s="22">
        <v>5</v>
      </c>
      <c r="G13" s="22">
        <v>5</v>
      </c>
      <c r="H13" s="22">
        <v>5</v>
      </c>
      <c r="I13" s="22">
        <v>5</v>
      </c>
      <c r="J13" s="2">
        <f t="shared" si="0"/>
        <v>1</v>
      </c>
      <c r="K13" s="11" t="s">
        <v>13</v>
      </c>
      <c r="L13" s="11" t="s">
        <v>13</v>
      </c>
      <c r="M13" s="12" t="s">
        <v>12</v>
      </c>
    </row>
    <row r="14" spans="1:13" x14ac:dyDescent="0.2">
      <c r="A14" s="11" t="s">
        <v>99</v>
      </c>
      <c r="B14" s="11" t="s">
        <v>105</v>
      </c>
      <c r="C14" s="21">
        <v>39700</v>
      </c>
      <c r="D14" s="22">
        <v>5</v>
      </c>
      <c r="E14" s="22">
        <v>5</v>
      </c>
      <c r="F14" s="22">
        <v>5</v>
      </c>
      <c r="G14" s="22">
        <v>5</v>
      </c>
      <c r="H14" s="22">
        <v>5</v>
      </c>
      <c r="I14" s="22">
        <v>5</v>
      </c>
      <c r="J14" s="2">
        <f t="shared" si="0"/>
        <v>1</v>
      </c>
      <c r="K14" s="11" t="s">
        <v>13</v>
      </c>
      <c r="L14" s="11" t="s">
        <v>15</v>
      </c>
      <c r="M14" s="12" t="s">
        <v>12</v>
      </c>
    </row>
    <row r="15" spans="1:13" x14ac:dyDescent="0.2">
      <c r="A15" s="11" t="s">
        <v>99</v>
      </c>
      <c r="B15" s="11" t="s">
        <v>105</v>
      </c>
      <c r="C15" s="21">
        <v>39700</v>
      </c>
      <c r="D15" s="22">
        <v>5</v>
      </c>
      <c r="E15" s="22">
        <v>5</v>
      </c>
      <c r="F15" s="22">
        <v>5</v>
      </c>
      <c r="G15" s="22">
        <v>5</v>
      </c>
      <c r="H15" s="22">
        <v>5</v>
      </c>
      <c r="I15" s="22">
        <v>5</v>
      </c>
      <c r="J15" s="2">
        <f t="shared" si="0"/>
        <v>1</v>
      </c>
      <c r="K15" s="11" t="s">
        <v>13</v>
      </c>
      <c r="L15" s="11" t="s">
        <v>13</v>
      </c>
      <c r="M15" s="12" t="s">
        <v>12</v>
      </c>
    </row>
    <row r="16" spans="1:13" x14ac:dyDescent="0.2">
      <c r="A16" s="11" t="s">
        <v>99</v>
      </c>
      <c r="B16" s="11" t="s">
        <v>105</v>
      </c>
      <c r="C16" s="21">
        <v>39700</v>
      </c>
      <c r="D16" s="22">
        <v>5</v>
      </c>
      <c r="E16" s="22">
        <v>4</v>
      </c>
      <c r="F16" s="22">
        <v>4</v>
      </c>
      <c r="G16" s="22">
        <v>5</v>
      </c>
      <c r="H16" s="22">
        <v>5</v>
      </c>
      <c r="I16" s="22">
        <v>5</v>
      </c>
      <c r="J16" s="2">
        <f t="shared" si="0"/>
        <v>0.93333333333333335</v>
      </c>
      <c r="K16" s="11" t="s">
        <v>13</v>
      </c>
      <c r="L16" s="11" t="s">
        <v>13</v>
      </c>
      <c r="M16" s="12" t="s">
        <v>12</v>
      </c>
    </row>
    <row r="17" spans="1:13" x14ac:dyDescent="0.2">
      <c r="A17" s="11" t="s">
        <v>99</v>
      </c>
      <c r="B17" s="11" t="s">
        <v>105</v>
      </c>
      <c r="C17" s="21">
        <v>39700</v>
      </c>
      <c r="D17" s="22">
        <v>5</v>
      </c>
      <c r="E17" s="22">
        <v>5</v>
      </c>
      <c r="F17" s="22">
        <v>5</v>
      </c>
      <c r="G17" s="22">
        <v>5</v>
      </c>
      <c r="H17" s="22">
        <v>5</v>
      </c>
      <c r="I17" s="22">
        <v>4</v>
      </c>
      <c r="J17" s="2">
        <f t="shared" si="0"/>
        <v>0.96666666666666667</v>
      </c>
      <c r="K17" s="11" t="s">
        <v>13</v>
      </c>
      <c r="L17" s="11" t="s">
        <v>14</v>
      </c>
      <c r="M17" s="12" t="s">
        <v>12</v>
      </c>
    </row>
    <row r="18" spans="1:13" x14ac:dyDescent="0.2">
      <c r="A18" s="11" t="s">
        <v>99</v>
      </c>
      <c r="B18" s="11" t="s">
        <v>105</v>
      </c>
      <c r="C18" s="21">
        <v>39700</v>
      </c>
      <c r="D18" s="22">
        <v>5</v>
      </c>
      <c r="E18" s="22">
        <v>5</v>
      </c>
      <c r="F18" s="22">
        <v>5</v>
      </c>
      <c r="G18" s="22">
        <v>5</v>
      </c>
      <c r="H18" s="22">
        <v>5</v>
      </c>
      <c r="I18" s="22">
        <v>5</v>
      </c>
      <c r="J18" s="2">
        <f t="shared" si="0"/>
        <v>1</v>
      </c>
      <c r="K18" s="11" t="s">
        <v>13</v>
      </c>
      <c r="L18" s="11" t="s">
        <v>15</v>
      </c>
      <c r="M18" s="12" t="s">
        <v>12</v>
      </c>
    </row>
    <row r="19" spans="1:13" x14ac:dyDescent="0.2">
      <c r="A19" s="11" t="s">
        <v>99</v>
      </c>
      <c r="B19" s="11" t="s">
        <v>105</v>
      </c>
      <c r="C19" s="21">
        <v>39700</v>
      </c>
      <c r="D19" s="22">
        <v>4</v>
      </c>
      <c r="E19" s="22">
        <v>4</v>
      </c>
      <c r="F19" s="22">
        <v>4</v>
      </c>
      <c r="G19" s="22">
        <v>4</v>
      </c>
      <c r="H19" s="22">
        <v>5</v>
      </c>
      <c r="I19" s="22">
        <v>5</v>
      </c>
      <c r="J19" s="2">
        <f t="shared" si="0"/>
        <v>0.8666666666666667</v>
      </c>
      <c r="K19" s="11" t="s">
        <v>13</v>
      </c>
      <c r="L19" s="11" t="s">
        <v>14</v>
      </c>
      <c r="M19" s="12" t="s">
        <v>12</v>
      </c>
    </row>
    <row r="20" spans="1:13" x14ac:dyDescent="0.2">
      <c r="A20" s="11" t="s">
        <v>99</v>
      </c>
      <c r="B20" s="11" t="s">
        <v>105</v>
      </c>
      <c r="C20" s="21">
        <v>39700</v>
      </c>
      <c r="D20" s="22">
        <v>4</v>
      </c>
      <c r="E20" s="22">
        <v>4</v>
      </c>
      <c r="F20" s="22">
        <v>4</v>
      </c>
      <c r="G20" s="22">
        <v>4</v>
      </c>
      <c r="H20" s="22">
        <v>4</v>
      </c>
      <c r="I20" s="22">
        <v>4</v>
      </c>
      <c r="J20" s="2">
        <f t="shared" si="0"/>
        <v>0.8</v>
      </c>
      <c r="K20" s="11" t="s">
        <v>13</v>
      </c>
      <c r="L20" s="11" t="s">
        <v>15</v>
      </c>
      <c r="M20" s="12" t="s">
        <v>12</v>
      </c>
    </row>
    <row r="21" spans="1:13" x14ac:dyDescent="0.2">
      <c r="A21" s="11" t="s">
        <v>99</v>
      </c>
      <c r="B21" s="11" t="s">
        <v>105</v>
      </c>
      <c r="C21" s="21">
        <v>39700</v>
      </c>
      <c r="D21" s="22">
        <v>5</v>
      </c>
      <c r="E21" s="22">
        <v>5</v>
      </c>
      <c r="F21" s="22">
        <v>5</v>
      </c>
      <c r="G21" s="22">
        <v>5</v>
      </c>
      <c r="H21" s="22">
        <v>5</v>
      </c>
      <c r="I21" s="22">
        <v>4</v>
      </c>
      <c r="J21" s="2">
        <f t="shared" si="0"/>
        <v>0.96666666666666667</v>
      </c>
      <c r="K21" s="11" t="s">
        <v>13</v>
      </c>
      <c r="L21" s="11" t="s">
        <v>14</v>
      </c>
      <c r="M21" s="12" t="s">
        <v>106</v>
      </c>
    </row>
    <row r="22" spans="1:13" x14ac:dyDescent="0.2">
      <c r="A22" s="11" t="s">
        <v>99</v>
      </c>
      <c r="B22" s="11" t="s">
        <v>105</v>
      </c>
      <c r="C22" s="21">
        <v>39700</v>
      </c>
      <c r="D22" s="22">
        <v>4</v>
      </c>
      <c r="E22" s="22">
        <v>4</v>
      </c>
      <c r="F22" s="22">
        <v>3</v>
      </c>
      <c r="G22" s="22">
        <v>3</v>
      </c>
      <c r="H22" s="22">
        <v>4</v>
      </c>
      <c r="I22" s="22">
        <v>3</v>
      </c>
      <c r="J22" s="2">
        <f t="shared" si="0"/>
        <v>0.7</v>
      </c>
      <c r="K22" s="11" t="s">
        <v>13</v>
      </c>
      <c r="L22" s="11" t="s">
        <v>15</v>
      </c>
      <c r="M22" s="12" t="s">
        <v>12</v>
      </c>
    </row>
    <row r="23" spans="1:13" x14ac:dyDescent="0.2">
      <c r="A23" s="11" t="s">
        <v>99</v>
      </c>
      <c r="B23" s="11" t="s">
        <v>105</v>
      </c>
      <c r="C23" s="21">
        <v>39700</v>
      </c>
      <c r="D23" s="22">
        <v>5</v>
      </c>
      <c r="E23" s="22">
        <v>4</v>
      </c>
      <c r="F23" s="22">
        <v>4</v>
      </c>
      <c r="G23" s="22">
        <v>5</v>
      </c>
      <c r="H23" s="22">
        <v>5</v>
      </c>
      <c r="I23" s="22">
        <v>5</v>
      </c>
      <c r="J23" s="2">
        <f t="shared" si="0"/>
        <v>0.93333333333333335</v>
      </c>
      <c r="K23" s="11" t="s">
        <v>13</v>
      </c>
      <c r="L23" s="11" t="s">
        <v>14</v>
      </c>
      <c r="M23" s="12" t="s">
        <v>12</v>
      </c>
    </row>
    <row r="24" spans="1:13" x14ac:dyDescent="0.2">
      <c r="A24" s="11" t="s">
        <v>99</v>
      </c>
      <c r="B24" s="11" t="s">
        <v>105</v>
      </c>
      <c r="C24" s="21">
        <v>39700</v>
      </c>
      <c r="D24" s="22">
        <v>4</v>
      </c>
      <c r="E24" s="22">
        <v>5</v>
      </c>
      <c r="F24" s="22">
        <v>5</v>
      </c>
      <c r="G24" s="22">
        <v>5</v>
      </c>
      <c r="H24" s="22">
        <v>4</v>
      </c>
      <c r="I24" s="22">
        <v>4</v>
      </c>
      <c r="J24" s="2">
        <f t="shared" si="0"/>
        <v>0.9</v>
      </c>
      <c r="K24" s="11" t="s">
        <v>13</v>
      </c>
      <c r="L24" s="11" t="s">
        <v>14</v>
      </c>
      <c r="M24" s="12" t="s">
        <v>12</v>
      </c>
    </row>
    <row r="25" spans="1:13" x14ac:dyDescent="0.2">
      <c r="A25" s="11" t="s">
        <v>99</v>
      </c>
      <c r="B25" s="11" t="s">
        <v>105</v>
      </c>
      <c r="C25" s="21">
        <v>39700</v>
      </c>
      <c r="D25" s="22">
        <v>5</v>
      </c>
      <c r="E25" s="22">
        <v>5</v>
      </c>
      <c r="F25" s="22">
        <v>5</v>
      </c>
      <c r="G25" s="22">
        <v>5</v>
      </c>
      <c r="H25" s="22">
        <v>5</v>
      </c>
      <c r="I25" s="22">
        <v>5</v>
      </c>
      <c r="J25" s="2">
        <f t="shared" si="0"/>
        <v>1</v>
      </c>
      <c r="K25" s="11" t="s">
        <v>13</v>
      </c>
      <c r="L25" s="11" t="s">
        <v>14</v>
      </c>
      <c r="M25" s="12" t="s">
        <v>12</v>
      </c>
    </row>
    <row r="26" spans="1:13" x14ac:dyDescent="0.2">
      <c r="A26" s="11" t="s">
        <v>99</v>
      </c>
      <c r="B26" s="11" t="s">
        <v>100</v>
      </c>
      <c r="C26" s="21">
        <v>87782.5</v>
      </c>
      <c r="D26" s="22">
        <v>3</v>
      </c>
      <c r="E26" s="22">
        <v>5</v>
      </c>
      <c r="F26" s="22">
        <v>3</v>
      </c>
      <c r="G26" s="22">
        <v>5</v>
      </c>
      <c r="H26" s="22">
        <v>5</v>
      </c>
      <c r="I26" s="22">
        <v>5</v>
      </c>
      <c r="J26" s="2">
        <f t="shared" si="0"/>
        <v>0.8666666666666667</v>
      </c>
      <c r="K26" s="11" t="s">
        <v>13</v>
      </c>
      <c r="L26" s="11" t="s">
        <v>15</v>
      </c>
      <c r="M26" s="12" t="s">
        <v>12</v>
      </c>
    </row>
    <row r="27" spans="1:13" x14ac:dyDescent="0.2">
      <c r="A27" s="11" t="s">
        <v>99</v>
      </c>
      <c r="B27" s="11" t="s">
        <v>100</v>
      </c>
      <c r="C27" s="21">
        <v>87782.5</v>
      </c>
      <c r="D27" s="22">
        <v>4</v>
      </c>
      <c r="E27" s="22">
        <v>4</v>
      </c>
      <c r="F27" s="22">
        <v>3</v>
      </c>
      <c r="G27" s="22">
        <v>4</v>
      </c>
      <c r="H27" s="22">
        <v>5</v>
      </c>
      <c r="I27" s="22">
        <v>4</v>
      </c>
      <c r="J27" s="2">
        <f t="shared" si="0"/>
        <v>0.8</v>
      </c>
      <c r="K27" s="11" t="s">
        <v>13</v>
      </c>
      <c r="L27" s="11" t="s">
        <v>14</v>
      </c>
      <c r="M27" s="12" t="s">
        <v>12</v>
      </c>
    </row>
    <row r="28" spans="1:13" x14ac:dyDescent="0.2">
      <c r="A28" s="11" t="s">
        <v>99</v>
      </c>
      <c r="B28" s="11" t="s">
        <v>100</v>
      </c>
      <c r="C28" s="21">
        <v>87782.5</v>
      </c>
      <c r="D28" s="22">
        <v>3</v>
      </c>
      <c r="E28" s="22">
        <v>3</v>
      </c>
      <c r="F28" s="22">
        <v>3</v>
      </c>
      <c r="G28" s="22">
        <v>4</v>
      </c>
      <c r="H28" s="22">
        <v>3</v>
      </c>
      <c r="I28" s="22">
        <v>4</v>
      </c>
      <c r="J28" s="2">
        <f t="shared" si="0"/>
        <v>0.66666666666666663</v>
      </c>
      <c r="K28" s="11" t="s">
        <v>13</v>
      </c>
      <c r="L28" s="11" t="s">
        <v>15</v>
      </c>
      <c r="M28" s="12" t="s">
        <v>12</v>
      </c>
    </row>
    <row r="29" spans="1:13" x14ac:dyDescent="0.2">
      <c r="A29" s="11" t="s">
        <v>99</v>
      </c>
      <c r="B29" s="11" t="s">
        <v>100</v>
      </c>
      <c r="C29" s="21">
        <v>87782.5</v>
      </c>
      <c r="D29" s="22">
        <v>4</v>
      </c>
      <c r="E29" s="22">
        <v>1</v>
      </c>
      <c r="F29" s="22">
        <v>3</v>
      </c>
      <c r="G29" s="22">
        <v>4</v>
      </c>
      <c r="H29" s="22">
        <v>4</v>
      </c>
      <c r="I29" s="22">
        <v>3</v>
      </c>
      <c r="J29" s="2">
        <f t="shared" si="0"/>
        <v>0.6333333333333333</v>
      </c>
      <c r="K29" s="11" t="s">
        <v>13</v>
      </c>
      <c r="L29" s="11" t="s">
        <v>15</v>
      </c>
      <c r="M29" s="12" t="s">
        <v>12</v>
      </c>
    </row>
    <row r="30" spans="1:13" x14ac:dyDescent="0.2">
      <c r="A30" s="11" t="s">
        <v>99</v>
      </c>
      <c r="B30" s="11" t="s">
        <v>100</v>
      </c>
      <c r="C30" s="21">
        <v>87782.5</v>
      </c>
      <c r="D30" s="22">
        <v>3</v>
      </c>
      <c r="E30" s="22">
        <v>4</v>
      </c>
      <c r="F30" s="22">
        <v>4</v>
      </c>
      <c r="G30" s="22">
        <v>4</v>
      </c>
      <c r="H30" s="22">
        <v>4</v>
      </c>
      <c r="I30" s="22">
        <v>4</v>
      </c>
      <c r="J30" s="2">
        <f t="shared" si="0"/>
        <v>0.76666666666666672</v>
      </c>
      <c r="K30" s="11" t="s">
        <v>13</v>
      </c>
      <c r="L30" s="11" t="s">
        <v>14</v>
      </c>
      <c r="M30" s="12" t="s">
        <v>12</v>
      </c>
    </row>
    <row r="31" spans="1:13" ht="63.75" x14ac:dyDescent="0.2">
      <c r="A31" s="11" t="s">
        <v>99</v>
      </c>
      <c r="B31" s="11" t="s">
        <v>100</v>
      </c>
      <c r="C31" s="21">
        <v>87782.5</v>
      </c>
      <c r="D31" s="22">
        <v>5</v>
      </c>
      <c r="E31" s="22">
        <v>5</v>
      </c>
      <c r="F31" s="22">
        <v>5</v>
      </c>
      <c r="G31" s="22">
        <v>5</v>
      </c>
      <c r="H31" s="22">
        <v>5</v>
      </c>
      <c r="I31" s="22">
        <v>5</v>
      </c>
      <c r="J31" s="2">
        <f t="shared" si="0"/>
        <v>1</v>
      </c>
      <c r="K31" s="11" t="s">
        <v>13</v>
      </c>
      <c r="L31" s="11" t="s">
        <v>14</v>
      </c>
      <c r="M31" s="12" t="s">
        <v>102</v>
      </c>
    </row>
    <row r="32" spans="1:13" ht="38.25" x14ac:dyDescent="0.2">
      <c r="A32" s="11" t="s">
        <v>99</v>
      </c>
      <c r="B32" s="11" t="s">
        <v>100</v>
      </c>
      <c r="C32" s="21">
        <v>87782.5</v>
      </c>
      <c r="D32" s="22">
        <v>1</v>
      </c>
      <c r="E32" s="22">
        <v>3</v>
      </c>
      <c r="F32" s="22">
        <v>2</v>
      </c>
      <c r="G32" s="22">
        <v>4</v>
      </c>
      <c r="H32" s="22">
        <v>4</v>
      </c>
      <c r="I32" s="22">
        <v>4</v>
      </c>
      <c r="J32" s="2">
        <f t="shared" si="0"/>
        <v>0.6</v>
      </c>
      <c r="K32" s="11" t="s">
        <v>15</v>
      </c>
      <c r="L32" s="11" t="s">
        <v>15</v>
      </c>
      <c r="M32" s="12" t="s">
        <v>103</v>
      </c>
    </row>
    <row r="33" spans="1:13" x14ac:dyDescent="0.2">
      <c r="A33" s="11" t="s">
        <v>99</v>
      </c>
      <c r="B33" s="11" t="s">
        <v>100</v>
      </c>
      <c r="C33" s="21">
        <v>87782.5</v>
      </c>
      <c r="D33" s="22">
        <v>3</v>
      </c>
      <c r="E33" s="22">
        <v>3</v>
      </c>
      <c r="F33" s="22">
        <v>1</v>
      </c>
      <c r="G33" s="22">
        <v>3</v>
      </c>
      <c r="H33" s="22">
        <v>3</v>
      </c>
      <c r="I33" s="22">
        <v>3</v>
      </c>
      <c r="J33" s="2">
        <f t="shared" si="0"/>
        <v>0.53333333333333333</v>
      </c>
      <c r="K33" s="11" t="s">
        <v>15</v>
      </c>
      <c r="L33" s="11" t="s">
        <v>14</v>
      </c>
      <c r="M33" s="12" t="s">
        <v>12</v>
      </c>
    </row>
    <row r="34" spans="1:13" x14ac:dyDescent="0.2">
      <c r="A34" s="11" t="s">
        <v>99</v>
      </c>
      <c r="B34" s="11" t="s">
        <v>100</v>
      </c>
      <c r="C34" s="21">
        <v>87782.5</v>
      </c>
      <c r="D34" s="22">
        <v>2</v>
      </c>
      <c r="E34" s="22">
        <v>3</v>
      </c>
      <c r="F34" s="22">
        <v>2</v>
      </c>
      <c r="G34" s="22">
        <v>4</v>
      </c>
      <c r="H34" s="22">
        <v>4</v>
      </c>
      <c r="I34" s="22">
        <v>3</v>
      </c>
      <c r="J34" s="2">
        <f t="shared" si="0"/>
        <v>0.6</v>
      </c>
      <c r="K34" s="11" t="s">
        <v>15</v>
      </c>
      <c r="L34" s="11" t="s">
        <v>14</v>
      </c>
      <c r="M34" s="12" t="s">
        <v>12</v>
      </c>
    </row>
    <row r="35" spans="1:13" ht="25.5" x14ac:dyDescent="0.2">
      <c r="A35" s="11" t="s">
        <v>99</v>
      </c>
      <c r="B35" s="11" t="s">
        <v>100</v>
      </c>
      <c r="C35" s="21">
        <v>87782.5</v>
      </c>
      <c r="D35" s="22">
        <v>2</v>
      </c>
      <c r="E35" s="22">
        <v>2</v>
      </c>
      <c r="F35" s="22">
        <v>2</v>
      </c>
      <c r="G35" s="22">
        <v>2</v>
      </c>
      <c r="H35" s="22">
        <v>2</v>
      </c>
      <c r="I35" s="22">
        <v>2</v>
      </c>
      <c r="J35" s="2">
        <f t="shared" si="0"/>
        <v>0.4</v>
      </c>
      <c r="K35" s="11" t="s">
        <v>15</v>
      </c>
      <c r="L35" s="11" t="s">
        <v>15</v>
      </c>
      <c r="M35" s="12" t="s">
        <v>101</v>
      </c>
    </row>
    <row r="36" spans="1:13" ht="25.5" x14ac:dyDescent="0.2">
      <c r="A36" s="11" t="s">
        <v>99</v>
      </c>
      <c r="B36" s="11" t="s">
        <v>100</v>
      </c>
      <c r="C36" s="21">
        <v>87782.5</v>
      </c>
      <c r="D36" s="22">
        <v>2</v>
      </c>
      <c r="E36" s="22">
        <v>2</v>
      </c>
      <c r="F36" s="22">
        <v>2</v>
      </c>
      <c r="G36" s="22">
        <v>4</v>
      </c>
      <c r="H36" s="22">
        <v>2</v>
      </c>
      <c r="I36" s="22">
        <v>3</v>
      </c>
      <c r="J36" s="2">
        <f t="shared" si="0"/>
        <v>0.5</v>
      </c>
      <c r="K36" s="11" t="s">
        <v>15</v>
      </c>
      <c r="L36" s="11" t="s">
        <v>14</v>
      </c>
      <c r="M36" s="12" t="s">
        <v>104</v>
      </c>
    </row>
    <row r="37" spans="1:13" x14ac:dyDescent="0.2">
      <c r="A37" s="11" t="s">
        <v>99</v>
      </c>
      <c r="B37" s="11" t="s">
        <v>100</v>
      </c>
      <c r="C37" s="21">
        <v>87782.5</v>
      </c>
      <c r="D37" s="22">
        <v>3</v>
      </c>
      <c r="E37" s="22">
        <v>4</v>
      </c>
      <c r="F37" s="22">
        <v>3</v>
      </c>
      <c r="G37" s="22">
        <v>4</v>
      </c>
      <c r="H37" s="22">
        <v>3</v>
      </c>
      <c r="I37" s="22">
        <v>3</v>
      </c>
      <c r="J37" s="2">
        <f t="shared" si="0"/>
        <v>0.66666666666666663</v>
      </c>
      <c r="K37" s="11" t="s">
        <v>15</v>
      </c>
      <c r="L37" s="11" t="s">
        <v>14</v>
      </c>
      <c r="M37" s="12" t="s">
        <v>12</v>
      </c>
    </row>
    <row r="38" spans="1:13" x14ac:dyDescent="0.2">
      <c r="A38" s="11" t="s">
        <v>60</v>
      </c>
      <c r="B38" s="11" t="s">
        <v>61</v>
      </c>
      <c r="C38" s="21">
        <v>50000</v>
      </c>
      <c r="D38" s="22">
        <v>4</v>
      </c>
      <c r="E38" s="22">
        <v>4</v>
      </c>
      <c r="F38" s="22">
        <v>5</v>
      </c>
      <c r="G38" s="22">
        <v>5</v>
      </c>
      <c r="H38" s="22">
        <v>5</v>
      </c>
      <c r="I38" s="22">
        <v>5</v>
      </c>
      <c r="J38" s="2">
        <f t="shared" si="0"/>
        <v>0.93333333333333335</v>
      </c>
      <c r="K38" s="11" t="s">
        <v>13</v>
      </c>
      <c r="L38" s="11" t="s">
        <v>15</v>
      </c>
      <c r="M38" s="12" t="s">
        <v>12</v>
      </c>
    </row>
    <row r="39" spans="1:13" x14ac:dyDescent="0.2">
      <c r="A39" s="11" t="s">
        <v>60</v>
      </c>
      <c r="B39" s="11" t="s">
        <v>61</v>
      </c>
      <c r="C39" s="21">
        <v>50000</v>
      </c>
      <c r="D39" s="22">
        <v>2</v>
      </c>
      <c r="E39" s="22">
        <v>3</v>
      </c>
      <c r="F39" s="22">
        <v>2</v>
      </c>
      <c r="G39" s="22">
        <v>3</v>
      </c>
      <c r="H39" s="22">
        <v>5</v>
      </c>
      <c r="I39" s="22">
        <v>4</v>
      </c>
      <c r="J39" s="2">
        <f t="shared" si="0"/>
        <v>0.6333333333333333</v>
      </c>
      <c r="K39" s="11" t="s">
        <v>13</v>
      </c>
      <c r="L39" s="11" t="s">
        <v>15</v>
      </c>
      <c r="M39" s="12" t="s">
        <v>12</v>
      </c>
    </row>
    <row r="40" spans="1:13" x14ac:dyDescent="0.2">
      <c r="A40" s="11" t="s">
        <v>60</v>
      </c>
      <c r="B40" s="11" t="s">
        <v>61</v>
      </c>
      <c r="C40" s="21">
        <v>50000</v>
      </c>
      <c r="D40" s="22">
        <v>2</v>
      </c>
      <c r="E40" s="22">
        <v>4</v>
      </c>
      <c r="F40" s="22">
        <v>3</v>
      </c>
      <c r="G40" s="22">
        <v>3</v>
      </c>
      <c r="H40" s="22">
        <v>4</v>
      </c>
      <c r="I40" s="22">
        <v>4</v>
      </c>
      <c r="J40" s="2">
        <f t="shared" si="0"/>
        <v>0.66666666666666663</v>
      </c>
      <c r="K40" s="11" t="s">
        <v>13</v>
      </c>
      <c r="L40" s="11" t="s">
        <v>13</v>
      </c>
      <c r="M40" s="12" t="s">
        <v>12</v>
      </c>
    </row>
    <row r="41" spans="1:13" x14ac:dyDescent="0.2">
      <c r="A41" s="11" t="s">
        <v>60</v>
      </c>
      <c r="B41" s="11" t="s">
        <v>61</v>
      </c>
      <c r="C41" s="21">
        <v>50000</v>
      </c>
      <c r="D41" s="22">
        <v>3</v>
      </c>
      <c r="E41" s="22">
        <v>3</v>
      </c>
      <c r="F41" s="22">
        <v>3</v>
      </c>
      <c r="G41" s="22">
        <v>3</v>
      </c>
      <c r="H41" s="22">
        <v>4</v>
      </c>
      <c r="I41" s="22">
        <v>4</v>
      </c>
      <c r="J41" s="2">
        <f t="shared" si="0"/>
        <v>0.66666666666666663</v>
      </c>
      <c r="K41" s="11" t="s">
        <v>13</v>
      </c>
      <c r="L41" s="11" t="s">
        <v>15</v>
      </c>
      <c r="M41" s="12" t="s">
        <v>12</v>
      </c>
    </row>
    <row r="42" spans="1:13" x14ac:dyDescent="0.2">
      <c r="A42" s="11" t="s">
        <v>60</v>
      </c>
      <c r="B42" s="11" t="s">
        <v>61</v>
      </c>
      <c r="C42" s="21">
        <v>50000</v>
      </c>
      <c r="D42" s="22">
        <v>3</v>
      </c>
      <c r="E42" s="22">
        <v>5</v>
      </c>
      <c r="F42" s="22">
        <v>3</v>
      </c>
      <c r="G42" s="22">
        <v>5</v>
      </c>
      <c r="H42" s="22">
        <v>5</v>
      </c>
      <c r="I42" s="22">
        <v>4</v>
      </c>
      <c r="J42" s="2">
        <f t="shared" si="0"/>
        <v>0.83333333333333337</v>
      </c>
      <c r="K42" s="11" t="s">
        <v>13</v>
      </c>
      <c r="L42" s="11" t="s">
        <v>13</v>
      </c>
      <c r="M42" s="12" t="s">
        <v>12</v>
      </c>
    </row>
    <row r="43" spans="1:13" x14ac:dyDescent="0.2">
      <c r="A43" s="11" t="s">
        <v>60</v>
      </c>
      <c r="B43" s="11" t="s">
        <v>61</v>
      </c>
      <c r="C43" s="21">
        <v>50000</v>
      </c>
      <c r="D43" s="22">
        <v>2</v>
      </c>
      <c r="E43" s="22">
        <v>3</v>
      </c>
      <c r="F43" s="22">
        <v>3</v>
      </c>
      <c r="G43" s="22">
        <v>3</v>
      </c>
      <c r="H43" s="22">
        <v>4</v>
      </c>
      <c r="I43" s="22">
        <v>3</v>
      </c>
      <c r="J43" s="2">
        <f t="shared" si="0"/>
        <v>0.6</v>
      </c>
      <c r="K43" s="11" t="s">
        <v>13</v>
      </c>
      <c r="L43" s="11" t="s">
        <v>15</v>
      </c>
      <c r="M43" s="12" t="s">
        <v>12</v>
      </c>
    </row>
    <row r="44" spans="1:13" x14ac:dyDescent="0.2">
      <c r="A44" s="11" t="s">
        <v>60</v>
      </c>
      <c r="B44" s="11" t="s">
        <v>61</v>
      </c>
      <c r="C44" s="21">
        <v>50000</v>
      </c>
      <c r="D44" s="22">
        <v>2</v>
      </c>
      <c r="E44" s="22">
        <v>4</v>
      </c>
      <c r="F44" s="22">
        <v>3</v>
      </c>
      <c r="G44" s="22">
        <v>4</v>
      </c>
      <c r="H44" s="22">
        <v>3</v>
      </c>
      <c r="I44" s="22">
        <v>5</v>
      </c>
      <c r="J44" s="2">
        <f t="shared" si="0"/>
        <v>0.7</v>
      </c>
      <c r="K44" s="11" t="s">
        <v>15</v>
      </c>
      <c r="L44" s="11" t="s">
        <v>15</v>
      </c>
      <c r="M44" s="12" t="s">
        <v>12</v>
      </c>
    </row>
    <row r="45" spans="1:13" x14ac:dyDescent="0.2">
      <c r="A45" s="11" t="s">
        <v>60</v>
      </c>
      <c r="B45" s="11" t="s">
        <v>61</v>
      </c>
      <c r="C45" s="21">
        <v>50000</v>
      </c>
      <c r="D45" s="22">
        <v>2</v>
      </c>
      <c r="E45" s="22">
        <v>2</v>
      </c>
      <c r="F45" s="22">
        <v>2</v>
      </c>
      <c r="G45" s="22">
        <v>2</v>
      </c>
      <c r="H45" s="22">
        <v>2</v>
      </c>
      <c r="I45" s="22">
        <v>2</v>
      </c>
      <c r="J45" s="2">
        <f t="shared" si="0"/>
        <v>0.4</v>
      </c>
      <c r="K45" s="11" t="s">
        <v>15</v>
      </c>
      <c r="L45" s="11" t="s">
        <v>15</v>
      </c>
      <c r="M45" s="12" t="s">
        <v>12</v>
      </c>
    </row>
    <row r="46" spans="1:13" x14ac:dyDescent="0.2">
      <c r="A46" s="11" t="s">
        <v>60</v>
      </c>
      <c r="B46" s="11" t="s">
        <v>61</v>
      </c>
      <c r="C46" s="21">
        <v>50000</v>
      </c>
      <c r="D46" s="22">
        <v>2</v>
      </c>
      <c r="E46" s="22">
        <v>3</v>
      </c>
      <c r="F46" s="22">
        <v>2</v>
      </c>
      <c r="G46" s="22">
        <v>3</v>
      </c>
      <c r="H46" s="22">
        <v>5</v>
      </c>
      <c r="I46" s="22">
        <v>3</v>
      </c>
      <c r="J46" s="2">
        <f t="shared" si="0"/>
        <v>0.6</v>
      </c>
      <c r="K46" s="11" t="s">
        <v>15</v>
      </c>
      <c r="L46" s="11" t="s">
        <v>14</v>
      </c>
      <c r="M46" s="12" t="s">
        <v>12</v>
      </c>
    </row>
    <row r="47" spans="1:13" ht="63.75" x14ac:dyDescent="0.2">
      <c r="A47" s="11" t="s">
        <v>60</v>
      </c>
      <c r="B47" s="11" t="s">
        <v>61</v>
      </c>
      <c r="C47" s="21">
        <v>50000</v>
      </c>
      <c r="D47" s="22">
        <v>3</v>
      </c>
      <c r="E47" s="22">
        <v>2</v>
      </c>
      <c r="F47" s="22">
        <v>3</v>
      </c>
      <c r="G47" s="22">
        <v>3</v>
      </c>
      <c r="H47" s="22">
        <v>4</v>
      </c>
      <c r="I47" s="22">
        <v>4</v>
      </c>
      <c r="J47" s="2">
        <f t="shared" si="0"/>
        <v>0.6333333333333333</v>
      </c>
      <c r="K47" s="11" t="s">
        <v>15</v>
      </c>
      <c r="L47" s="11" t="s">
        <v>15</v>
      </c>
      <c r="M47" s="12" t="s">
        <v>62</v>
      </c>
    </row>
    <row r="48" spans="1:13" x14ac:dyDescent="0.2">
      <c r="A48" s="11" t="s">
        <v>60</v>
      </c>
      <c r="B48" s="11" t="s">
        <v>61</v>
      </c>
      <c r="C48" s="21">
        <v>50000</v>
      </c>
      <c r="D48" s="22">
        <v>3</v>
      </c>
      <c r="E48" s="22">
        <v>2</v>
      </c>
      <c r="F48" s="22">
        <v>2</v>
      </c>
      <c r="G48" s="22">
        <v>2</v>
      </c>
      <c r="H48" s="22">
        <v>2</v>
      </c>
      <c r="I48" s="22">
        <v>2</v>
      </c>
      <c r="J48" s="2">
        <f t="shared" si="0"/>
        <v>0.43333333333333335</v>
      </c>
      <c r="K48" s="11" t="s">
        <v>15</v>
      </c>
      <c r="L48" s="11" t="s">
        <v>15</v>
      </c>
      <c r="M48" s="12" t="s">
        <v>12</v>
      </c>
    </row>
    <row r="49" spans="1:13" x14ac:dyDescent="0.2">
      <c r="A49" s="11" t="s">
        <v>60</v>
      </c>
      <c r="B49" s="11" t="s">
        <v>61</v>
      </c>
      <c r="C49" s="21">
        <v>50000</v>
      </c>
      <c r="D49" s="22">
        <v>2</v>
      </c>
      <c r="E49" s="22">
        <v>3</v>
      </c>
      <c r="F49" s="22">
        <v>2</v>
      </c>
      <c r="G49" s="22">
        <v>5</v>
      </c>
      <c r="H49" s="22">
        <v>5</v>
      </c>
      <c r="I49" s="22">
        <v>3</v>
      </c>
      <c r="J49" s="2">
        <f t="shared" si="0"/>
        <v>0.66666666666666663</v>
      </c>
      <c r="K49" s="11" t="s">
        <v>15</v>
      </c>
      <c r="L49" s="11" t="s">
        <v>15</v>
      </c>
      <c r="M49" s="12" t="s">
        <v>12</v>
      </c>
    </row>
    <row r="50" spans="1:13" x14ac:dyDescent="0.2">
      <c r="A50" s="11" t="s">
        <v>60</v>
      </c>
      <c r="B50" s="11" t="s">
        <v>61</v>
      </c>
      <c r="C50" s="21">
        <v>50000</v>
      </c>
      <c r="D50" s="22">
        <v>4</v>
      </c>
      <c r="E50" s="22">
        <v>3</v>
      </c>
      <c r="F50" s="22">
        <v>1</v>
      </c>
      <c r="G50" s="22">
        <v>2</v>
      </c>
      <c r="H50" s="22">
        <v>3</v>
      </c>
      <c r="I50" s="22">
        <v>2</v>
      </c>
      <c r="J50" s="2">
        <f t="shared" si="0"/>
        <v>0.5</v>
      </c>
      <c r="K50" s="11" t="s">
        <v>15</v>
      </c>
      <c r="L50" s="11" t="s">
        <v>14</v>
      </c>
      <c r="M50" s="12" t="s">
        <v>12</v>
      </c>
    </row>
    <row r="51" spans="1:13" x14ac:dyDescent="0.2">
      <c r="A51" s="11" t="s">
        <v>42</v>
      </c>
      <c r="B51" s="11" t="s">
        <v>43</v>
      </c>
      <c r="C51" s="21">
        <v>378914</v>
      </c>
      <c r="D51" s="22">
        <v>5</v>
      </c>
      <c r="E51" s="22">
        <v>5</v>
      </c>
      <c r="F51" s="22">
        <v>5</v>
      </c>
      <c r="G51" s="22">
        <v>5</v>
      </c>
      <c r="H51" s="22">
        <v>5</v>
      </c>
      <c r="I51" s="22">
        <v>5</v>
      </c>
      <c r="J51" s="2">
        <f t="shared" si="0"/>
        <v>1</v>
      </c>
      <c r="K51" s="11" t="s">
        <v>13</v>
      </c>
      <c r="L51" s="11" t="s">
        <v>14</v>
      </c>
      <c r="M51" s="12" t="s">
        <v>12</v>
      </c>
    </row>
    <row r="52" spans="1:13" x14ac:dyDescent="0.2">
      <c r="A52" s="11" t="s">
        <v>42</v>
      </c>
      <c r="B52" s="11" t="s">
        <v>43</v>
      </c>
      <c r="C52" s="21">
        <v>378914</v>
      </c>
      <c r="D52" s="22">
        <v>5</v>
      </c>
      <c r="E52" s="22">
        <v>4</v>
      </c>
      <c r="F52" s="22">
        <v>3</v>
      </c>
      <c r="G52" s="22">
        <v>3</v>
      </c>
      <c r="H52" s="22">
        <v>3</v>
      </c>
      <c r="I52" s="22">
        <v>3</v>
      </c>
      <c r="J52" s="2">
        <f t="shared" si="0"/>
        <v>0.7</v>
      </c>
      <c r="K52" s="11" t="s">
        <v>13</v>
      </c>
      <c r="L52" s="11" t="s">
        <v>14</v>
      </c>
      <c r="M52" s="12" t="s">
        <v>12</v>
      </c>
    </row>
    <row r="53" spans="1:13" ht="51" x14ac:dyDescent="0.2">
      <c r="A53" s="11" t="s">
        <v>42</v>
      </c>
      <c r="B53" s="11" t="s">
        <v>43</v>
      </c>
      <c r="C53" s="21">
        <v>378914</v>
      </c>
      <c r="D53" s="22">
        <v>5</v>
      </c>
      <c r="E53" s="22">
        <v>4</v>
      </c>
      <c r="F53" s="22">
        <v>3</v>
      </c>
      <c r="G53" s="22">
        <v>4</v>
      </c>
      <c r="H53" s="22">
        <v>5</v>
      </c>
      <c r="I53" s="22">
        <v>4</v>
      </c>
      <c r="J53" s="2">
        <f t="shared" si="0"/>
        <v>0.83333333333333337</v>
      </c>
      <c r="K53" s="11" t="s">
        <v>13</v>
      </c>
      <c r="L53" s="11" t="s">
        <v>13</v>
      </c>
      <c r="M53" s="12" t="s">
        <v>46</v>
      </c>
    </row>
    <row r="54" spans="1:13" x14ac:dyDescent="0.2">
      <c r="A54" s="11" t="s">
        <v>42</v>
      </c>
      <c r="B54" s="11" t="s">
        <v>43</v>
      </c>
      <c r="C54" s="21">
        <v>378914</v>
      </c>
      <c r="D54" s="22">
        <v>5</v>
      </c>
      <c r="E54" s="22">
        <v>4</v>
      </c>
      <c r="F54" s="22">
        <v>5</v>
      </c>
      <c r="G54" s="22">
        <v>5</v>
      </c>
      <c r="H54" s="22">
        <v>5</v>
      </c>
      <c r="I54" s="22">
        <v>4</v>
      </c>
      <c r="J54" s="2">
        <f t="shared" si="0"/>
        <v>0.93333333333333335</v>
      </c>
      <c r="K54" s="11" t="s">
        <v>13</v>
      </c>
      <c r="L54" s="11" t="s">
        <v>14</v>
      </c>
      <c r="M54" s="12" t="s">
        <v>12</v>
      </c>
    </row>
    <row r="55" spans="1:13" ht="25.5" x14ac:dyDescent="0.2">
      <c r="A55" s="11" t="s">
        <v>42</v>
      </c>
      <c r="B55" s="11" t="s">
        <v>43</v>
      </c>
      <c r="C55" s="21">
        <v>378914</v>
      </c>
      <c r="D55" s="22">
        <v>5</v>
      </c>
      <c r="E55" s="22">
        <v>5</v>
      </c>
      <c r="F55" s="22">
        <v>5</v>
      </c>
      <c r="G55" s="22">
        <v>5</v>
      </c>
      <c r="H55" s="22">
        <v>5</v>
      </c>
      <c r="I55" s="22">
        <v>4</v>
      </c>
      <c r="J55" s="2">
        <f t="shared" si="0"/>
        <v>0.96666666666666667</v>
      </c>
      <c r="K55" s="11" t="s">
        <v>13</v>
      </c>
      <c r="L55" s="11" t="s">
        <v>15</v>
      </c>
      <c r="M55" s="12" t="s">
        <v>44</v>
      </c>
    </row>
    <row r="56" spans="1:13" x14ac:dyDescent="0.2">
      <c r="A56" s="11" t="s">
        <v>42</v>
      </c>
      <c r="B56" s="11" t="s">
        <v>43</v>
      </c>
      <c r="C56" s="21">
        <v>378914</v>
      </c>
      <c r="D56" s="22">
        <v>4</v>
      </c>
      <c r="E56" s="22">
        <v>3</v>
      </c>
      <c r="F56" s="22">
        <v>2</v>
      </c>
      <c r="G56" s="22">
        <v>3</v>
      </c>
      <c r="H56" s="22">
        <v>4</v>
      </c>
      <c r="I56" s="22">
        <v>3</v>
      </c>
      <c r="J56" s="2">
        <f t="shared" si="0"/>
        <v>0.6333333333333333</v>
      </c>
      <c r="K56" s="11" t="s">
        <v>13</v>
      </c>
      <c r="L56" s="11" t="s">
        <v>14</v>
      </c>
      <c r="M56" s="12" t="s">
        <v>27</v>
      </c>
    </row>
    <row r="57" spans="1:13" x14ac:dyDescent="0.2">
      <c r="A57" s="11" t="s">
        <v>42</v>
      </c>
      <c r="B57" s="11" t="s">
        <v>43</v>
      </c>
      <c r="C57" s="21">
        <v>378914</v>
      </c>
      <c r="D57" s="22">
        <v>4</v>
      </c>
      <c r="E57" s="22">
        <v>4</v>
      </c>
      <c r="F57" s="22">
        <v>4</v>
      </c>
      <c r="G57" s="22">
        <v>3</v>
      </c>
      <c r="H57" s="22">
        <v>4</v>
      </c>
      <c r="I57" s="22">
        <v>4</v>
      </c>
      <c r="J57" s="2">
        <f t="shared" si="0"/>
        <v>0.76666666666666672</v>
      </c>
      <c r="K57" s="11" t="s">
        <v>13</v>
      </c>
      <c r="L57" s="11" t="s">
        <v>13</v>
      </c>
      <c r="M57" s="12" t="s">
        <v>12</v>
      </c>
    </row>
    <row r="58" spans="1:13" ht="63.75" x14ac:dyDescent="0.2">
      <c r="A58" s="11" t="s">
        <v>42</v>
      </c>
      <c r="B58" s="11" t="s">
        <v>43</v>
      </c>
      <c r="C58" s="21">
        <v>378914</v>
      </c>
      <c r="D58" s="22">
        <v>5</v>
      </c>
      <c r="E58" s="22">
        <v>4</v>
      </c>
      <c r="F58" s="22">
        <v>3</v>
      </c>
      <c r="G58" s="22">
        <v>5</v>
      </c>
      <c r="H58" s="22">
        <v>5</v>
      </c>
      <c r="I58" s="22">
        <v>4</v>
      </c>
      <c r="J58" s="2">
        <f t="shared" si="0"/>
        <v>0.8666666666666667</v>
      </c>
      <c r="K58" s="11" t="s">
        <v>13</v>
      </c>
      <c r="L58" s="11" t="s">
        <v>14</v>
      </c>
      <c r="M58" s="12" t="s">
        <v>45</v>
      </c>
    </row>
    <row r="59" spans="1:13" x14ac:dyDescent="0.2">
      <c r="A59" s="11" t="s">
        <v>42</v>
      </c>
      <c r="B59" s="11" t="s">
        <v>43</v>
      </c>
      <c r="C59" s="21">
        <v>378914</v>
      </c>
      <c r="D59" s="22">
        <v>4</v>
      </c>
      <c r="E59" s="22">
        <v>4</v>
      </c>
      <c r="F59" s="22">
        <v>3</v>
      </c>
      <c r="G59" s="22">
        <v>4</v>
      </c>
      <c r="H59" s="22">
        <v>4</v>
      </c>
      <c r="I59" s="22">
        <v>4</v>
      </c>
      <c r="J59" s="2">
        <f t="shared" si="0"/>
        <v>0.76666666666666672</v>
      </c>
      <c r="K59" s="11" t="s">
        <v>13</v>
      </c>
      <c r="L59" s="11" t="s">
        <v>15</v>
      </c>
      <c r="M59" s="12" t="s">
        <v>12</v>
      </c>
    </row>
    <row r="60" spans="1:13" x14ac:dyDescent="0.2">
      <c r="A60" s="11" t="s">
        <v>42</v>
      </c>
      <c r="B60" s="11" t="s">
        <v>43</v>
      </c>
      <c r="C60" s="21">
        <v>378914</v>
      </c>
      <c r="D60" s="22">
        <v>4</v>
      </c>
      <c r="E60" s="22">
        <v>5</v>
      </c>
      <c r="F60" s="22">
        <v>4</v>
      </c>
      <c r="G60" s="22">
        <v>5</v>
      </c>
      <c r="H60" s="22">
        <v>5</v>
      </c>
      <c r="I60" s="22">
        <v>5</v>
      </c>
      <c r="J60" s="2">
        <f t="shared" si="0"/>
        <v>0.93333333333333335</v>
      </c>
      <c r="K60" s="11" t="s">
        <v>13</v>
      </c>
      <c r="L60" s="11" t="s">
        <v>14</v>
      </c>
      <c r="M60" s="12" t="s">
        <v>12</v>
      </c>
    </row>
    <row r="61" spans="1:13" x14ac:dyDescent="0.2">
      <c r="A61" s="11" t="s">
        <v>42</v>
      </c>
      <c r="B61" s="11" t="s">
        <v>43</v>
      </c>
      <c r="C61" s="21">
        <v>378914</v>
      </c>
      <c r="D61" s="22">
        <v>5</v>
      </c>
      <c r="E61" s="22">
        <v>4</v>
      </c>
      <c r="F61" s="22">
        <v>4</v>
      </c>
      <c r="G61" s="22">
        <v>5</v>
      </c>
      <c r="H61" s="22">
        <v>4</v>
      </c>
      <c r="I61" s="22">
        <v>4</v>
      </c>
      <c r="J61" s="2">
        <f t="shared" si="0"/>
        <v>0.8666666666666667</v>
      </c>
      <c r="K61" s="11" t="s">
        <v>13</v>
      </c>
      <c r="L61" s="11" t="s">
        <v>14</v>
      </c>
      <c r="M61" s="12" t="s">
        <v>12</v>
      </c>
    </row>
    <row r="62" spans="1:13" x14ac:dyDescent="0.2">
      <c r="A62" s="11" t="s">
        <v>42</v>
      </c>
      <c r="B62" s="11" t="s">
        <v>43</v>
      </c>
      <c r="C62" s="21">
        <v>378914</v>
      </c>
      <c r="D62" s="22">
        <v>5</v>
      </c>
      <c r="E62" s="22">
        <v>5</v>
      </c>
      <c r="F62" s="22">
        <v>5</v>
      </c>
      <c r="G62" s="22">
        <v>5</v>
      </c>
      <c r="H62" s="22">
        <v>5</v>
      </c>
      <c r="I62" s="22">
        <v>5</v>
      </c>
      <c r="J62" s="2">
        <f t="shared" si="0"/>
        <v>1</v>
      </c>
      <c r="K62" s="11" t="s">
        <v>13</v>
      </c>
      <c r="L62" s="11" t="s">
        <v>14</v>
      </c>
      <c r="M62" s="12" t="s">
        <v>12</v>
      </c>
    </row>
    <row r="63" spans="1:13" x14ac:dyDescent="0.2">
      <c r="A63" s="11" t="s">
        <v>17</v>
      </c>
      <c r="B63" s="11" t="s">
        <v>79</v>
      </c>
      <c r="C63" s="21">
        <v>241807</v>
      </c>
      <c r="D63" s="22">
        <v>5</v>
      </c>
      <c r="E63" s="22">
        <v>5</v>
      </c>
      <c r="F63" s="22">
        <v>5</v>
      </c>
      <c r="G63" s="22">
        <v>5</v>
      </c>
      <c r="H63" s="22">
        <v>5</v>
      </c>
      <c r="I63" s="22">
        <v>4</v>
      </c>
      <c r="J63" s="2">
        <f t="shared" si="0"/>
        <v>0.96666666666666667</v>
      </c>
      <c r="K63" s="11" t="s">
        <v>13</v>
      </c>
      <c r="L63" s="11" t="s">
        <v>15</v>
      </c>
      <c r="M63" s="12" t="s">
        <v>12</v>
      </c>
    </row>
    <row r="64" spans="1:13" x14ac:dyDescent="0.2">
      <c r="A64" s="11" t="s">
        <v>17</v>
      </c>
      <c r="B64" s="11" t="s">
        <v>79</v>
      </c>
      <c r="C64" s="21">
        <v>241807</v>
      </c>
      <c r="D64" s="22">
        <v>5</v>
      </c>
      <c r="E64" s="22">
        <v>5</v>
      </c>
      <c r="F64" s="22">
        <v>5</v>
      </c>
      <c r="G64" s="22">
        <v>5</v>
      </c>
      <c r="H64" s="22">
        <v>5</v>
      </c>
      <c r="I64" s="22">
        <v>5</v>
      </c>
      <c r="J64" s="2">
        <f t="shared" si="0"/>
        <v>1</v>
      </c>
      <c r="K64" s="11" t="s">
        <v>13</v>
      </c>
      <c r="L64" s="11" t="s">
        <v>13</v>
      </c>
      <c r="M64" s="12" t="s">
        <v>12</v>
      </c>
    </row>
    <row r="65" spans="1:13" x14ac:dyDescent="0.2">
      <c r="A65" s="11" t="s">
        <v>17</v>
      </c>
      <c r="B65" s="11" t="s">
        <v>79</v>
      </c>
      <c r="C65" s="21">
        <v>241807</v>
      </c>
      <c r="D65" s="22">
        <v>5</v>
      </c>
      <c r="E65" s="22">
        <v>5</v>
      </c>
      <c r="F65" s="22">
        <v>5</v>
      </c>
      <c r="G65" s="22">
        <v>5</v>
      </c>
      <c r="H65" s="22">
        <v>4</v>
      </c>
      <c r="I65" s="22">
        <v>5</v>
      </c>
      <c r="J65" s="2">
        <f t="shared" si="0"/>
        <v>0.96666666666666667</v>
      </c>
      <c r="K65" s="11" t="s">
        <v>13</v>
      </c>
      <c r="L65" s="11" t="s">
        <v>13</v>
      </c>
      <c r="M65" s="12" t="s">
        <v>12</v>
      </c>
    </row>
    <row r="66" spans="1:13" x14ac:dyDescent="0.2">
      <c r="A66" s="11" t="s">
        <v>17</v>
      </c>
      <c r="B66" s="11" t="s">
        <v>79</v>
      </c>
      <c r="C66" s="21">
        <v>241807</v>
      </c>
      <c r="D66" s="22">
        <v>5</v>
      </c>
      <c r="E66" s="22">
        <v>5</v>
      </c>
      <c r="F66" s="22">
        <v>5</v>
      </c>
      <c r="G66" s="22">
        <v>5</v>
      </c>
      <c r="H66" s="22">
        <v>5</v>
      </c>
      <c r="I66" s="22">
        <v>5</v>
      </c>
      <c r="J66" s="2">
        <f t="shared" ref="J66:J129" si="1">SUM(D66:I66)/30</f>
        <v>1</v>
      </c>
      <c r="K66" s="11" t="s">
        <v>13</v>
      </c>
      <c r="L66" s="11" t="s">
        <v>13</v>
      </c>
      <c r="M66" s="12" t="s">
        <v>12</v>
      </c>
    </row>
    <row r="67" spans="1:13" x14ac:dyDescent="0.2">
      <c r="A67" s="11" t="s">
        <v>17</v>
      </c>
      <c r="B67" s="11" t="s">
        <v>79</v>
      </c>
      <c r="C67" s="21">
        <v>241807</v>
      </c>
      <c r="D67" s="22">
        <v>5</v>
      </c>
      <c r="E67" s="22">
        <v>5</v>
      </c>
      <c r="F67" s="22">
        <v>5</v>
      </c>
      <c r="G67" s="22">
        <v>5</v>
      </c>
      <c r="H67" s="22">
        <v>5</v>
      </c>
      <c r="I67" s="22">
        <v>5</v>
      </c>
      <c r="J67" s="2">
        <f t="shared" si="1"/>
        <v>1</v>
      </c>
      <c r="K67" s="11" t="s">
        <v>13</v>
      </c>
      <c r="L67" s="11" t="s">
        <v>14</v>
      </c>
      <c r="M67" s="12" t="s">
        <v>12</v>
      </c>
    </row>
    <row r="68" spans="1:13" x14ac:dyDescent="0.2">
      <c r="A68" s="11" t="s">
        <v>17</v>
      </c>
      <c r="B68" s="11" t="s">
        <v>79</v>
      </c>
      <c r="C68" s="21">
        <v>241807</v>
      </c>
      <c r="D68" s="22">
        <v>5</v>
      </c>
      <c r="E68" s="22">
        <v>4</v>
      </c>
      <c r="F68" s="22">
        <v>4</v>
      </c>
      <c r="G68" s="22">
        <v>4</v>
      </c>
      <c r="H68" s="22">
        <v>4</v>
      </c>
      <c r="I68" s="22">
        <v>4</v>
      </c>
      <c r="J68" s="2">
        <f t="shared" si="1"/>
        <v>0.83333333333333337</v>
      </c>
      <c r="K68" s="11" t="s">
        <v>13</v>
      </c>
      <c r="L68" s="11" t="s">
        <v>15</v>
      </c>
      <c r="M68" s="12" t="s">
        <v>12</v>
      </c>
    </row>
    <row r="69" spans="1:13" ht="25.5" x14ac:dyDescent="0.2">
      <c r="A69" s="11" t="s">
        <v>17</v>
      </c>
      <c r="B69" s="11" t="s">
        <v>79</v>
      </c>
      <c r="C69" s="21">
        <v>241807</v>
      </c>
      <c r="D69" s="22">
        <v>5</v>
      </c>
      <c r="E69" s="22">
        <v>4</v>
      </c>
      <c r="F69" s="22">
        <v>4</v>
      </c>
      <c r="G69" s="22">
        <v>5</v>
      </c>
      <c r="H69" s="22">
        <v>5</v>
      </c>
      <c r="I69" s="22">
        <v>5</v>
      </c>
      <c r="J69" s="2">
        <f t="shared" si="1"/>
        <v>0.93333333333333335</v>
      </c>
      <c r="K69" s="11" t="s">
        <v>13</v>
      </c>
      <c r="L69" s="11" t="s">
        <v>15</v>
      </c>
      <c r="M69" s="12" t="s">
        <v>81</v>
      </c>
    </row>
    <row r="70" spans="1:13" x14ac:dyDescent="0.2">
      <c r="A70" s="11" t="s">
        <v>17</v>
      </c>
      <c r="B70" s="11" t="s">
        <v>79</v>
      </c>
      <c r="C70" s="21">
        <v>241807</v>
      </c>
      <c r="D70" s="22">
        <v>3</v>
      </c>
      <c r="E70" s="22">
        <v>3</v>
      </c>
      <c r="F70" s="22">
        <v>3</v>
      </c>
      <c r="G70" s="22">
        <v>2</v>
      </c>
      <c r="H70" s="22">
        <v>5</v>
      </c>
      <c r="I70" s="22">
        <v>3</v>
      </c>
      <c r="J70" s="2">
        <f t="shared" si="1"/>
        <v>0.6333333333333333</v>
      </c>
      <c r="K70" s="11" t="s">
        <v>13</v>
      </c>
      <c r="L70" s="11" t="s">
        <v>15</v>
      </c>
      <c r="M70" s="12" t="s">
        <v>12</v>
      </c>
    </row>
    <row r="71" spans="1:13" x14ac:dyDescent="0.2">
      <c r="A71" s="11" t="s">
        <v>17</v>
      </c>
      <c r="B71" s="11" t="s">
        <v>79</v>
      </c>
      <c r="C71" s="21">
        <v>241807</v>
      </c>
      <c r="D71" s="22">
        <v>4</v>
      </c>
      <c r="E71" s="22">
        <v>4</v>
      </c>
      <c r="F71" s="22">
        <v>4</v>
      </c>
      <c r="G71" s="22">
        <v>4</v>
      </c>
      <c r="H71" s="22">
        <v>5</v>
      </c>
      <c r="I71" s="22">
        <v>4</v>
      </c>
      <c r="J71" s="2">
        <f t="shared" si="1"/>
        <v>0.83333333333333337</v>
      </c>
      <c r="K71" s="11" t="s">
        <v>13</v>
      </c>
      <c r="L71" s="11" t="s">
        <v>13</v>
      </c>
      <c r="M71" s="12" t="s">
        <v>12</v>
      </c>
    </row>
    <row r="72" spans="1:13" x14ac:dyDescent="0.2">
      <c r="A72" s="11" t="s">
        <v>17</v>
      </c>
      <c r="B72" s="11" t="s">
        <v>79</v>
      </c>
      <c r="C72" s="21">
        <v>241807</v>
      </c>
      <c r="D72" s="22">
        <v>5</v>
      </c>
      <c r="E72" s="22">
        <v>5</v>
      </c>
      <c r="F72" s="22">
        <v>5</v>
      </c>
      <c r="G72" s="22">
        <v>5</v>
      </c>
      <c r="H72" s="22">
        <v>4</v>
      </c>
      <c r="I72" s="22">
        <v>5</v>
      </c>
      <c r="J72" s="2">
        <f t="shared" si="1"/>
        <v>0.96666666666666667</v>
      </c>
      <c r="K72" s="11" t="s">
        <v>13</v>
      </c>
      <c r="L72" s="11" t="s">
        <v>13</v>
      </c>
      <c r="M72" s="12" t="s">
        <v>12</v>
      </c>
    </row>
    <row r="73" spans="1:13" ht="25.5" x14ac:dyDescent="0.2">
      <c r="A73" s="11" t="s">
        <v>17</v>
      </c>
      <c r="B73" s="11" t="s">
        <v>79</v>
      </c>
      <c r="C73" s="21">
        <v>241807</v>
      </c>
      <c r="D73" s="22">
        <v>5</v>
      </c>
      <c r="E73" s="22">
        <v>5</v>
      </c>
      <c r="F73" s="22">
        <v>5</v>
      </c>
      <c r="G73" s="22">
        <v>5</v>
      </c>
      <c r="H73" s="22">
        <v>5</v>
      </c>
      <c r="I73" s="22">
        <v>5</v>
      </c>
      <c r="J73" s="2">
        <f t="shared" si="1"/>
        <v>1</v>
      </c>
      <c r="K73" s="11" t="s">
        <v>13</v>
      </c>
      <c r="L73" s="11" t="s">
        <v>13</v>
      </c>
      <c r="M73" s="12" t="s">
        <v>80</v>
      </c>
    </row>
    <row r="74" spans="1:13" x14ac:dyDescent="0.2">
      <c r="A74" s="11" t="s">
        <v>17</v>
      </c>
      <c r="B74" s="11" t="s">
        <v>79</v>
      </c>
      <c r="C74" s="21">
        <v>241807</v>
      </c>
      <c r="D74" s="22">
        <v>2</v>
      </c>
      <c r="E74" s="22">
        <v>2</v>
      </c>
      <c r="F74" s="22">
        <v>2</v>
      </c>
      <c r="G74" s="22">
        <v>2</v>
      </c>
      <c r="H74" s="22">
        <v>2</v>
      </c>
      <c r="I74" s="22">
        <v>2</v>
      </c>
      <c r="J74" s="2">
        <f t="shared" si="1"/>
        <v>0.4</v>
      </c>
      <c r="K74" s="11" t="s">
        <v>15</v>
      </c>
      <c r="L74" s="11" t="s">
        <v>15</v>
      </c>
      <c r="M74" s="12" t="s">
        <v>12</v>
      </c>
    </row>
    <row r="75" spans="1:13" x14ac:dyDescent="0.2">
      <c r="A75" s="11" t="s">
        <v>17</v>
      </c>
      <c r="B75" s="11" t="s">
        <v>126</v>
      </c>
      <c r="C75" s="21">
        <v>195488.9</v>
      </c>
      <c r="D75" s="22">
        <v>5</v>
      </c>
      <c r="E75" s="22">
        <v>5</v>
      </c>
      <c r="F75" s="22">
        <v>4</v>
      </c>
      <c r="G75" s="22">
        <v>5</v>
      </c>
      <c r="H75" s="22">
        <v>4</v>
      </c>
      <c r="I75" s="22">
        <v>5</v>
      </c>
      <c r="J75" s="2">
        <f t="shared" si="1"/>
        <v>0.93333333333333335</v>
      </c>
      <c r="K75" s="11" t="s">
        <v>13</v>
      </c>
      <c r="L75" s="11" t="s">
        <v>15</v>
      </c>
      <c r="M75" s="12" t="s">
        <v>12</v>
      </c>
    </row>
    <row r="76" spans="1:13" x14ac:dyDescent="0.2">
      <c r="A76" s="11" t="s">
        <v>17</v>
      </c>
      <c r="B76" s="11" t="s">
        <v>126</v>
      </c>
      <c r="C76" s="21">
        <v>195488.9</v>
      </c>
      <c r="D76" s="22">
        <v>5</v>
      </c>
      <c r="E76" s="22">
        <v>5</v>
      </c>
      <c r="F76" s="22">
        <v>5</v>
      </c>
      <c r="G76" s="22">
        <v>5</v>
      </c>
      <c r="H76" s="22">
        <v>5</v>
      </c>
      <c r="I76" s="22">
        <v>5</v>
      </c>
      <c r="J76" s="2">
        <f t="shared" si="1"/>
        <v>1</v>
      </c>
      <c r="K76" s="11" t="s">
        <v>13</v>
      </c>
      <c r="L76" s="11" t="s">
        <v>13</v>
      </c>
      <c r="M76" s="12" t="s">
        <v>12</v>
      </c>
    </row>
    <row r="77" spans="1:13" x14ac:dyDescent="0.2">
      <c r="A77" s="11" t="s">
        <v>17</v>
      </c>
      <c r="B77" s="11" t="s">
        <v>126</v>
      </c>
      <c r="C77" s="21">
        <v>195488.9</v>
      </c>
      <c r="D77" s="22">
        <v>5</v>
      </c>
      <c r="E77" s="22">
        <v>5</v>
      </c>
      <c r="F77" s="22">
        <v>5</v>
      </c>
      <c r="G77" s="22">
        <v>5</v>
      </c>
      <c r="H77" s="22">
        <v>4</v>
      </c>
      <c r="I77" s="22">
        <v>5</v>
      </c>
      <c r="J77" s="2">
        <f t="shared" si="1"/>
        <v>0.96666666666666667</v>
      </c>
      <c r="K77" s="11" t="s">
        <v>13</v>
      </c>
      <c r="L77" s="11" t="s">
        <v>13</v>
      </c>
      <c r="M77" s="12" t="s">
        <v>12</v>
      </c>
    </row>
    <row r="78" spans="1:13" x14ac:dyDescent="0.2">
      <c r="A78" s="11" t="s">
        <v>17</v>
      </c>
      <c r="B78" s="11" t="s">
        <v>126</v>
      </c>
      <c r="C78" s="21">
        <v>195488.9</v>
      </c>
      <c r="D78" s="22">
        <v>5</v>
      </c>
      <c r="E78" s="22">
        <v>5</v>
      </c>
      <c r="F78" s="22">
        <v>5</v>
      </c>
      <c r="G78" s="22">
        <v>5</v>
      </c>
      <c r="H78" s="22">
        <v>5</v>
      </c>
      <c r="I78" s="22">
        <v>5</v>
      </c>
      <c r="J78" s="2">
        <f t="shared" si="1"/>
        <v>1</v>
      </c>
      <c r="K78" s="11" t="s">
        <v>13</v>
      </c>
      <c r="L78" s="11" t="s">
        <v>13</v>
      </c>
      <c r="M78" s="12" t="s">
        <v>12</v>
      </c>
    </row>
    <row r="79" spans="1:13" x14ac:dyDescent="0.2">
      <c r="A79" s="11" t="s">
        <v>17</v>
      </c>
      <c r="B79" s="11" t="s">
        <v>126</v>
      </c>
      <c r="C79" s="21">
        <v>195488.9</v>
      </c>
      <c r="D79" s="22">
        <v>5</v>
      </c>
      <c r="E79" s="22">
        <v>5</v>
      </c>
      <c r="F79" s="22">
        <v>5</v>
      </c>
      <c r="G79" s="22">
        <v>5</v>
      </c>
      <c r="H79" s="22">
        <v>5</v>
      </c>
      <c r="I79" s="22">
        <v>5</v>
      </c>
      <c r="J79" s="2">
        <f t="shared" si="1"/>
        <v>1</v>
      </c>
      <c r="K79" s="11" t="s">
        <v>13</v>
      </c>
      <c r="L79" s="11" t="s">
        <v>15</v>
      </c>
      <c r="M79" s="12" t="s">
        <v>12</v>
      </c>
    </row>
    <row r="80" spans="1:13" x14ac:dyDescent="0.2">
      <c r="A80" s="11" t="s">
        <v>17</v>
      </c>
      <c r="B80" s="11" t="s">
        <v>126</v>
      </c>
      <c r="C80" s="21">
        <v>195488.9</v>
      </c>
      <c r="D80" s="22">
        <v>4</v>
      </c>
      <c r="E80" s="22">
        <v>5</v>
      </c>
      <c r="F80" s="22">
        <v>5</v>
      </c>
      <c r="G80" s="22">
        <v>5</v>
      </c>
      <c r="H80" s="22">
        <v>5</v>
      </c>
      <c r="I80" s="22">
        <v>5</v>
      </c>
      <c r="J80" s="2">
        <f t="shared" si="1"/>
        <v>0.96666666666666667</v>
      </c>
      <c r="K80" s="11" t="s">
        <v>13</v>
      </c>
      <c r="L80" s="11" t="s">
        <v>14</v>
      </c>
      <c r="M80" s="12" t="s">
        <v>12</v>
      </c>
    </row>
    <row r="81" spans="1:13" x14ac:dyDescent="0.2">
      <c r="A81" s="11" t="s">
        <v>17</v>
      </c>
      <c r="B81" s="11" t="s">
        <v>126</v>
      </c>
      <c r="C81" s="21">
        <v>195488.9</v>
      </c>
      <c r="D81" s="22">
        <v>4</v>
      </c>
      <c r="E81" s="22">
        <v>4</v>
      </c>
      <c r="F81" s="22">
        <v>4</v>
      </c>
      <c r="G81" s="22">
        <v>4</v>
      </c>
      <c r="H81" s="22">
        <v>4</v>
      </c>
      <c r="I81" s="22">
        <v>4</v>
      </c>
      <c r="J81" s="2">
        <f t="shared" si="1"/>
        <v>0.8</v>
      </c>
      <c r="K81" s="11" t="s">
        <v>13</v>
      </c>
      <c r="L81" s="11" t="s">
        <v>13</v>
      </c>
      <c r="M81" s="12" t="s">
        <v>12</v>
      </c>
    </row>
    <row r="82" spans="1:13" x14ac:dyDescent="0.2">
      <c r="A82" s="11" t="s">
        <v>17</v>
      </c>
      <c r="B82" s="11" t="s">
        <v>126</v>
      </c>
      <c r="C82" s="21">
        <v>195488.9</v>
      </c>
      <c r="D82" s="22">
        <v>5</v>
      </c>
      <c r="E82" s="22">
        <v>5</v>
      </c>
      <c r="F82" s="22">
        <v>5</v>
      </c>
      <c r="G82" s="22">
        <v>5</v>
      </c>
      <c r="H82" s="22">
        <v>5</v>
      </c>
      <c r="I82" s="22">
        <v>5</v>
      </c>
      <c r="J82" s="2">
        <f t="shared" si="1"/>
        <v>1</v>
      </c>
      <c r="K82" s="11" t="s">
        <v>13</v>
      </c>
      <c r="L82" s="11" t="s">
        <v>14</v>
      </c>
      <c r="M82" s="12" t="s">
        <v>127</v>
      </c>
    </row>
    <row r="83" spans="1:13" x14ac:dyDescent="0.2">
      <c r="A83" s="11" t="s">
        <v>17</v>
      </c>
      <c r="B83" s="11" t="s">
        <v>126</v>
      </c>
      <c r="C83" s="21">
        <v>195488.9</v>
      </c>
      <c r="D83" s="22">
        <v>5</v>
      </c>
      <c r="E83" s="22">
        <v>5</v>
      </c>
      <c r="F83" s="22">
        <v>4</v>
      </c>
      <c r="G83" s="22">
        <v>5</v>
      </c>
      <c r="H83" s="22">
        <v>4</v>
      </c>
      <c r="I83" s="22">
        <v>4</v>
      </c>
      <c r="J83" s="2">
        <f t="shared" si="1"/>
        <v>0.9</v>
      </c>
      <c r="K83" s="11" t="s">
        <v>13</v>
      </c>
      <c r="L83" s="11" t="s">
        <v>13</v>
      </c>
      <c r="M83" s="12" t="s">
        <v>12</v>
      </c>
    </row>
    <row r="84" spans="1:13" x14ac:dyDescent="0.2">
      <c r="A84" s="11" t="s">
        <v>17</v>
      </c>
      <c r="B84" s="11" t="s">
        <v>126</v>
      </c>
      <c r="C84" s="21">
        <v>195488.9</v>
      </c>
      <c r="D84" s="22">
        <v>5</v>
      </c>
      <c r="E84" s="22">
        <v>5</v>
      </c>
      <c r="F84" s="22">
        <v>4</v>
      </c>
      <c r="G84" s="22">
        <v>4</v>
      </c>
      <c r="H84" s="22">
        <v>4</v>
      </c>
      <c r="I84" s="22">
        <v>5</v>
      </c>
      <c r="J84" s="2">
        <f t="shared" si="1"/>
        <v>0.9</v>
      </c>
      <c r="K84" s="11" t="s">
        <v>13</v>
      </c>
      <c r="L84" s="11" t="s">
        <v>13</v>
      </c>
      <c r="M84" s="12" t="s">
        <v>12</v>
      </c>
    </row>
    <row r="85" spans="1:13" x14ac:dyDescent="0.2">
      <c r="A85" s="11" t="s">
        <v>17</v>
      </c>
      <c r="B85" s="11" t="s">
        <v>126</v>
      </c>
      <c r="C85" s="21">
        <v>195488.9</v>
      </c>
      <c r="D85" s="22">
        <v>5</v>
      </c>
      <c r="E85" s="22">
        <v>5</v>
      </c>
      <c r="F85" s="22">
        <v>5</v>
      </c>
      <c r="G85" s="22">
        <v>5</v>
      </c>
      <c r="H85" s="22">
        <v>4</v>
      </c>
      <c r="I85" s="22">
        <v>4</v>
      </c>
      <c r="J85" s="2">
        <f t="shared" si="1"/>
        <v>0.93333333333333335</v>
      </c>
      <c r="K85" s="11" t="s">
        <v>13</v>
      </c>
      <c r="L85" s="11" t="s">
        <v>14</v>
      </c>
      <c r="M85" s="12" t="s">
        <v>12</v>
      </c>
    </row>
    <row r="86" spans="1:13" x14ac:dyDescent="0.2">
      <c r="A86" s="11" t="s">
        <v>17</v>
      </c>
      <c r="B86" s="11" t="s">
        <v>126</v>
      </c>
      <c r="C86" s="21">
        <v>195488.9</v>
      </c>
      <c r="D86" s="22">
        <v>5</v>
      </c>
      <c r="E86" s="22">
        <v>5</v>
      </c>
      <c r="F86" s="22">
        <v>5</v>
      </c>
      <c r="G86" s="22">
        <v>5</v>
      </c>
      <c r="H86" s="22">
        <v>5</v>
      </c>
      <c r="I86" s="22">
        <v>5</v>
      </c>
      <c r="J86" s="2">
        <f t="shared" si="1"/>
        <v>1</v>
      </c>
      <c r="K86" s="11" t="s">
        <v>13</v>
      </c>
      <c r="L86" s="11" t="s">
        <v>13</v>
      </c>
      <c r="M86" s="12" t="s">
        <v>12</v>
      </c>
    </row>
    <row r="87" spans="1:13" x14ac:dyDescent="0.2">
      <c r="A87" s="11" t="s">
        <v>17</v>
      </c>
      <c r="B87" s="11" t="s">
        <v>18</v>
      </c>
      <c r="C87" s="21">
        <v>922014</v>
      </c>
      <c r="D87" s="22">
        <v>5</v>
      </c>
      <c r="E87" s="22">
        <v>5</v>
      </c>
      <c r="F87" s="22">
        <v>5</v>
      </c>
      <c r="G87" s="22">
        <v>5</v>
      </c>
      <c r="H87" s="22">
        <v>5</v>
      </c>
      <c r="I87" s="22">
        <v>5</v>
      </c>
      <c r="J87" s="2">
        <f t="shared" si="1"/>
        <v>1</v>
      </c>
      <c r="K87" s="11" t="s">
        <v>13</v>
      </c>
      <c r="L87" s="11" t="s">
        <v>14</v>
      </c>
      <c r="M87" s="12" t="s">
        <v>12</v>
      </c>
    </row>
    <row r="88" spans="1:13" x14ac:dyDescent="0.2">
      <c r="A88" s="11" t="s">
        <v>17</v>
      </c>
      <c r="B88" s="11" t="s">
        <v>18</v>
      </c>
      <c r="C88" s="21">
        <v>922014</v>
      </c>
      <c r="D88" s="22">
        <v>5</v>
      </c>
      <c r="E88" s="22">
        <v>3</v>
      </c>
      <c r="F88" s="22">
        <v>4</v>
      </c>
      <c r="G88" s="22">
        <v>4</v>
      </c>
      <c r="H88" s="22">
        <v>4</v>
      </c>
      <c r="I88" s="22">
        <v>3</v>
      </c>
      <c r="J88" s="2">
        <f t="shared" si="1"/>
        <v>0.76666666666666672</v>
      </c>
      <c r="K88" s="11" t="s">
        <v>13</v>
      </c>
      <c r="L88" s="11" t="s">
        <v>14</v>
      </c>
      <c r="M88" s="12" t="s">
        <v>12</v>
      </c>
    </row>
    <row r="89" spans="1:13" x14ac:dyDescent="0.2">
      <c r="A89" s="11" t="s">
        <v>17</v>
      </c>
      <c r="B89" s="11" t="s">
        <v>18</v>
      </c>
      <c r="C89" s="21">
        <v>922014</v>
      </c>
      <c r="D89" s="22">
        <v>5</v>
      </c>
      <c r="E89" s="22">
        <v>5</v>
      </c>
      <c r="F89" s="22">
        <v>5</v>
      </c>
      <c r="G89" s="22">
        <v>5</v>
      </c>
      <c r="H89" s="22">
        <v>5</v>
      </c>
      <c r="I89" s="22">
        <v>5</v>
      </c>
      <c r="J89" s="2">
        <f t="shared" si="1"/>
        <v>1</v>
      </c>
      <c r="K89" s="11" t="s">
        <v>13</v>
      </c>
      <c r="L89" s="11" t="s">
        <v>14</v>
      </c>
      <c r="M89" s="12" t="s">
        <v>12</v>
      </c>
    </row>
    <row r="90" spans="1:13" x14ac:dyDescent="0.2">
      <c r="A90" s="11" t="s">
        <v>17</v>
      </c>
      <c r="B90" s="11" t="s">
        <v>18</v>
      </c>
      <c r="C90" s="21">
        <v>922014</v>
      </c>
      <c r="D90" s="22">
        <v>5</v>
      </c>
      <c r="E90" s="22">
        <v>5</v>
      </c>
      <c r="F90" s="22">
        <v>5</v>
      </c>
      <c r="G90" s="22">
        <v>5</v>
      </c>
      <c r="H90" s="22">
        <v>5</v>
      </c>
      <c r="I90" s="22">
        <v>5</v>
      </c>
      <c r="J90" s="2">
        <f t="shared" si="1"/>
        <v>1</v>
      </c>
      <c r="K90" s="11" t="s">
        <v>13</v>
      </c>
      <c r="L90" s="11" t="s">
        <v>14</v>
      </c>
      <c r="M90" s="12" t="s">
        <v>12</v>
      </c>
    </row>
    <row r="91" spans="1:13" x14ac:dyDescent="0.2">
      <c r="A91" s="11" t="s">
        <v>17</v>
      </c>
      <c r="B91" s="11" t="s">
        <v>18</v>
      </c>
      <c r="C91" s="21">
        <v>922014</v>
      </c>
      <c r="D91" s="22">
        <v>5</v>
      </c>
      <c r="E91" s="22">
        <v>5</v>
      </c>
      <c r="F91" s="22">
        <v>5</v>
      </c>
      <c r="G91" s="22">
        <v>5</v>
      </c>
      <c r="H91" s="22">
        <v>5</v>
      </c>
      <c r="I91" s="22">
        <v>5</v>
      </c>
      <c r="J91" s="2">
        <f t="shared" si="1"/>
        <v>1</v>
      </c>
      <c r="K91" s="11" t="s">
        <v>13</v>
      </c>
      <c r="L91" s="11" t="s">
        <v>15</v>
      </c>
      <c r="M91" s="12" t="s">
        <v>19</v>
      </c>
    </row>
    <row r="92" spans="1:13" x14ac:dyDescent="0.2">
      <c r="A92" s="11" t="s">
        <v>17</v>
      </c>
      <c r="B92" s="11" t="s">
        <v>18</v>
      </c>
      <c r="C92" s="21">
        <v>922014</v>
      </c>
      <c r="D92" s="22">
        <v>5</v>
      </c>
      <c r="E92" s="22">
        <v>4</v>
      </c>
      <c r="F92" s="22">
        <v>5</v>
      </c>
      <c r="G92" s="22">
        <v>5</v>
      </c>
      <c r="H92" s="22">
        <v>5</v>
      </c>
      <c r="I92" s="22">
        <v>4</v>
      </c>
      <c r="J92" s="2">
        <f t="shared" si="1"/>
        <v>0.93333333333333335</v>
      </c>
      <c r="K92" s="11" t="s">
        <v>13</v>
      </c>
      <c r="L92" s="11" t="s">
        <v>14</v>
      </c>
      <c r="M92" s="12" t="s">
        <v>12</v>
      </c>
    </row>
    <row r="93" spans="1:13" x14ac:dyDescent="0.2">
      <c r="A93" s="11" t="s">
        <v>17</v>
      </c>
      <c r="B93" s="11" t="s">
        <v>18</v>
      </c>
      <c r="C93" s="21">
        <v>922014</v>
      </c>
      <c r="D93" s="22">
        <v>4</v>
      </c>
      <c r="E93" s="22">
        <v>3</v>
      </c>
      <c r="F93" s="22">
        <v>3</v>
      </c>
      <c r="G93" s="22">
        <v>3</v>
      </c>
      <c r="H93" s="22">
        <v>4</v>
      </c>
      <c r="I93" s="22">
        <v>4</v>
      </c>
      <c r="J93" s="2">
        <f t="shared" si="1"/>
        <v>0.7</v>
      </c>
      <c r="K93" s="11" t="s">
        <v>13</v>
      </c>
      <c r="L93" s="11" t="s">
        <v>15</v>
      </c>
      <c r="M93" s="12" t="s">
        <v>12</v>
      </c>
    </row>
    <row r="94" spans="1:13" ht="63.75" x14ac:dyDescent="0.2">
      <c r="A94" s="11" t="s">
        <v>17</v>
      </c>
      <c r="B94" s="11" t="s">
        <v>18</v>
      </c>
      <c r="C94" s="21">
        <v>922014</v>
      </c>
      <c r="D94" s="22">
        <v>5</v>
      </c>
      <c r="E94" s="22">
        <v>5</v>
      </c>
      <c r="F94" s="22">
        <v>5</v>
      </c>
      <c r="G94" s="22">
        <v>5</v>
      </c>
      <c r="H94" s="22">
        <v>5</v>
      </c>
      <c r="I94" s="22">
        <v>5</v>
      </c>
      <c r="J94" s="2">
        <f t="shared" si="1"/>
        <v>1</v>
      </c>
      <c r="K94" s="11" t="s">
        <v>13</v>
      </c>
      <c r="L94" s="11" t="s">
        <v>14</v>
      </c>
      <c r="M94" s="12" t="s">
        <v>20</v>
      </c>
    </row>
    <row r="95" spans="1:13" x14ac:dyDescent="0.2">
      <c r="A95" s="11" t="s">
        <v>17</v>
      </c>
      <c r="B95" s="11" t="s">
        <v>18</v>
      </c>
      <c r="C95" s="21">
        <v>922014</v>
      </c>
      <c r="D95" s="22">
        <v>5</v>
      </c>
      <c r="E95" s="22">
        <v>5</v>
      </c>
      <c r="F95" s="22">
        <v>5</v>
      </c>
      <c r="G95" s="22">
        <v>5</v>
      </c>
      <c r="H95" s="22">
        <v>5</v>
      </c>
      <c r="I95" s="22">
        <v>5</v>
      </c>
      <c r="J95" s="2">
        <f t="shared" si="1"/>
        <v>1</v>
      </c>
      <c r="K95" s="11" t="s">
        <v>13</v>
      </c>
      <c r="L95" s="11" t="s">
        <v>13</v>
      </c>
      <c r="M95" s="12" t="s">
        <v>12</v>
      </c>
    </row>
    <row r="96" spans="1:13" x14ac:dyDescent="0.2">
      <c r="A96" s="11" t="s">
        <v>17</v>
      </c>
      <c r="B96" s="11" t="s">
        <v>18</v>
      </c>
      <c r="C96" s="21">
        <v>922014</v>
      </c>
      <c r="D96" s="22">
        <v>5</v>
      </c>
      <c r="E96" s="22">
        <v>4</v>
      </c>
      <c r="F96" s="22">
        <v>3</v>
      </c>
      <c r="G96" s="22">
        <v>5</v>
      </c>
      <c r="H96" s="22">
        <v>4</v>
      </c>
      <c r="I96" s="22">
        <v>3</v>
      </c>
      <c r="J96" s="2">
        <f t="shared" si="1"/>
        <v>0.8</v>
      </c>
      <c r="K96" s="11" t="s">
        <v>13</v>
      </c>
      <c r="L96" s="11" t="s">
        <v>13</v>
      </c>
      <c r="M96" s="12" t="s">
        <v>12</v>
      </c>
    </row>
    <row r="97" spans="1:13" x14ac:dyDescent="0.2">
      <c r="A97" s="11" t="s">
        <v>17</v>
      </c>
      <c r="B97" s="11" t="s">
        <v>18</v>
      </c>
      <c r="C97" s="21">
        <v>922014</v>
      </c>
      <c r="D97" s="22">
        <v>5</v>
      </c>
      <c r="E97" s="22">
        <v>4</v>
      </c>
      <c r="F97" s="22">
        <v>4</v>
      </c>
      <c r="G97" s="22">
        <v>5</v>
      </c>
      <c r="H97" s="22">
        <v>4</v>
      </c>
      <c r="I97" s="22">
        <v>5</v>
      </c>
      <c r="J97" s="2">
        <f t="shared" si="1"/>
        <v>0.9</v>
      </c>
      <c r="K97" s="11" t="s">
        <v>13</v>
      </c>
      <c r="L97" s="11" t="s">
        <v>14</v>
      </c>
      <c r="M97" s="12" t="s">
        <v>12</v>
      </c>
    </row>
    <row r="98" spans="1:13" x14ac:dyDescent="0.2">
      <c r="A98" s="11" t="s">
        <v>17</v>
      </c>
      <c r="B98" s="11" t="s">
        <v>18</v>
      </c>
      <c r="C98" s="21">
        <v>922014</v>
      </c>
      <c r="D98" s="22">
        <v>5</v>
      </c>
      <c r="E98" s="22">
        <v>5</v>
      </c>
      <c r="F98" s="22">
        <v>5</v>
      </c>
      <c r="G98" s="22">
        <v>5</v>
      </c>
      <c r="H98" s="22">
        <v>5</v>
      </c>
      <c r="I98" s="22">
        <v>5</v>
      </c>
      <c r="J98" s="2">
        <f t="shared" si="1"/>
        <v>1</v>
      </c>
      <c r="K98" s="11" t="s">
        <v>13</v>
      </c>
      <c r="L98" s="11" t="s">
        <v>14</v>
      </c>
      <c r="M98" s="12" t="s">
        <v>12</v>
      </c>
    </row>
    <row r="99" spans="1:13" x14ac:dyDescent="0.2">
      <c r="A99" s="11" t="s">
        <v>67</v>
      </c>
      <c r="B99" s="11" t="s">
        <v>75</v>
      </c>
      <c r="C99" s="21">
        <v>175108</v>
      </c>
      <c r="D99" s="22">
        <v>5</v>
      </c>
      <c r="E99" s="22">
        <v>5</v>
      </c>
      <c r="F99" s="22">
        <v>5</v>
      </c>
      <c r="G99" s="22">
        <v>5</v>
      </c>
      <c r="H99" s="22">
        <v>5</v>
      </c>
      <c r="I99" s="22">
        <v>5</v>
      </c>
      <c r="J99" s="2">
        <f t="shared" si="1"/>
        <v>1</v>
      </c>
      <c r="K99" s="11" t="s">
        <v>13</v>
      </c>
      <c r="L99" s="11" t="s">
        <v>15</v>
      </c>
      <c r="M99" s="12" t="s">
        <v>12</v>
      </c>
    </row>
    <row r="100" spans="1:13" x14ac:dyDescent="0.2">
      <c r="A100" s="11" t="s">
        <v>67</v>
      </c>
      <c r="B100" s="11" t="s">
        <v>75</v>
      </c>
      <c r="C100" s="21">
        <v>175108</v>
      </c>
      <c r="D100" s="22">
        <v>5</v>
      </c>
      <c r="E100" s="22">
        <v>5</v>
      </c>
      <c r="F100" s="22">
        <v>5</v>
      </c>
      <c r="G100" s="22">
        <v>5</v>
      </c>
      <c r="H100" s="22">
        <v>5</v>
      </c>
      <c r="I100" s="22">
        <v>5</v>
      </c>
      <c r="J100" s="2">
        <f t="shared" si="1"/>
        <v>1</v>
      </c>
      <c r="K100" s="11" t="s">
        <v>13</v>
      </c>
      <c r="L100" s="11" t="s">
        <v>13</v>
      </c>
      <c r="M100" s="12" t="s">
        <v>12</v>
      </c>
    </row>
    <row r="101" spans="1:13" ht="25.5" x14ac:dyDescent="0.2">
      <c r="A101" s="11" t="s">
        <v>67</v>
      </c>
      <c r="B101" s="11" t="s">
        <v>75</v>
      </c>
      <c r="C101" s="21">
        <v>175108</v>
      </c>
      <c r="D101" s="22">
        <v>5</v>
      </c>
      <c r="E101" s="22">
        <v>4</v>
      </c>
      <c r="F101" s="22">
        <v>4</v>
      </c>
      <c r="G101" s="22">
        <v>5</v>
      </c>
      <c r="H101" s="22">
        <v>5</v>
      </c>
      <c r="I101" s="22">
        <v>4</v>
      </c>
      <c r="J101" s="2">
        <f t="shared" si="1"/>
        <v>0.9</v>
      </c>
      <c r="K101" s="11" t="s">
        <v>13</v>
      </c>
      <c r="L101" s="11" t="s">
        <v>14</v>
      </c>
      <c r="M101" s="12" t="s">
        <v>78</v>
      </c>
    </row>
    <row r="102" spans="1:13" x14ac:dyDescent="0.2">
      <c r="A102" s="11" t="s">
        <v>67</v>
      </c>
      <c r="B102" s="11" t="s">
        <v>75</v>
      </c>
      <c r="C102" s="21">
        <v>175108</v>
      </c>
      <c r="D102" s="22">
        <v>5</v>
      </c>
      <c r="E102" s="22">
        <v>5</v>
      </c>
      <c r="F102" s="22">
        <v>5</v>
      </c>
      <c r="G102" s="22">
        <v>5</v>
      </c>
      <c r="H102" s="22">
        <v>5</v>
      </c>
      <c r="I102" s="22">
        <v>4</v>
      </c>
      <c r="J102" s="2">
        <f t="shared" si="1"/>
        <v>0.96666666666666667</v>
      </c>
      <c r="K102" s="11" t="s">
        <v>13</v>
      </c>
      <c r="L102" s="11" t="s">
        <v>14</v>
      </c>
      <c r="M102" s="12" t="s">
        <v>12</v>
      </c>
    </row>
    <row r="103" spans="1:13" x14ac:dyDescent="0.2">
      <c r="A103" s="11" t="s">
        <v>67</v>
      </c>
      <c r="B103" s="11" t="s">
        <v>75</v>
      </c>
      <c r="C103" s="21">
        <v>175108</v>
      </c>
      <c r="D103" s="22">
        <v>4</v>
      </c>
      <c r="E103" s="22">
        <v>3</v>
      </c>
      <c r="F103" s="22">
        <v>4</v>
      </c>
      <c r="G103" s="22">
        <v>3</v>
      </c>
      <c r="H103" s="22">
        <v>4</v>
      </c>
      <c r="I103" s="22">
        <v>3</v>
      </c>
      <c r="J103" s="2">
        <f t="shared" si="1"/>
        <v>0.7</v>
      </c>
      <c r="K103" s="11" t="s">
        <v>13</v>
      </c>
      <c r="L103" s="11" t="s">
        <v>15</v>
      </c>
      <c r="M103" s="12" t="s">
        <v>76</v>
      </c>
    </row>
    <row r="104" spans="1:13" x14ac:dyDescent="0.2">
      <c r="A104" s="11" t="s">
        <v>67</v>
      </c>
      <c r="B104" s="11" t="s">
        <v>75</v>
      </c>
      <c r="C104" s="21">
        <v>175108</v>
      </c>
      <c r="D104" s="22">
        <v>5</v>
      </c>
      <c r="E104" s="22">
        <v>5</v>
      </c>
      <c r="F104" s="22">
        <v>5</v>
      </c>
      <c r="G104" s="22">
        <v>4</v>
      </c>
      <c r="H104" s="22">
        <v>5</v>
      </c>
      <c r="I104" s="22">
        <v>4</v>
      </c>
      <c r="J104" s="2">
        <f t="shared" si="1"/>
        <v>0.93333333333333335</v>
      </c>
      <c r="K104" s="11" t="s">
        <v>13</v>
      </c>
      <c r="L104" s="11" t="s">
        <v>14</v>
      </c>
      <c r="M104" s="12" t="s">
        <v>12</v>
      </c>
    </row>
    <row r="105" spans="1:13" x14ac:dyDescent="0.2">
      <c r="A105" s="11" t="s">
        <v>67</v>
      </c>
      <c r="B105" s="11" t="s">
        <v>75</v>
      </c>
      <c r="C105" s="21">
        <v>175108</v>
      </c>
      <c r="D105" s="22">
        <v>4</v>
      </c>
      <c r="E105" s="22">
        <v>4</v>
      </c>
      <c r="F105" s="22">
        <v>4</v>
      </c>
      <c r="G105" s="22">
        <v>4</v>
      </c>
      <c r="H105" s="22">
        <v>4</v>
      </c>
      <c r="I105" s="22">
        <v>4</v>
      </c>
      <c r="J105" s="2">
        <f t="shared" si="1"/>
        <v>0.8</v>
      </c>
      <c r="K105" s="11" t="s">
        <v>13</v>
      </c>
      <c r="L105" s="11" t="s">
        <v>15</v>
      </c>
      <c r="M105" s="12" t="s">
        <v>12</v>
      </c>
    </row>
    <row r="106" spans="1:13" x14ac:dyDescent="0.2">
      <c r="A106" s="11" t="s">
        <v>67</v>
      </c>
      <c r="B106" s="11" t="s">
        <v>75</v>
      </c>
      <c r="C106" s="21">
        <v>175108</v>
      </c>
      <c r="D106" s="22">
        <v>3</v>
      </c>
      <c r="E106" s="22">
        <v>3</v>
      </c>
      <c r="F106" s="22">
        <v>3</v>
      </c>
      <c r="G106" s="22">
        <v>3</v>
      </c>
      <c r="H106" s="22">
        <v>4</v>
      </c>
      <c r="I106" s="22">
        <v>1</v>
      </c>
      <c r="J106" s="2">
        <f t="shared" si="1"/>
        <v>0.56666666666666665</v>
      </c>
      <c r="K106" s="11" t="s">
        <v>13</v>
      </c>
      <c r="L106" s="11" t="s">
        <v>15</v>
      </c>
      <c r="M106" s="12" t="s">
        <v>12</v>
      </c>
    </row>
    <row r="107" spans="1:13" x14ac:dyDescent="0.2">
      <c r="A107" s="11" t="s">
        <v>67</v>
      </c>
      <c r="B107" s="11" t="s">
        <v>75</v>
      </c>
      <c r="C107" s="21">
        <v>175108</v>
      </c>
      <c r="D107" s="22">
        <v>4</v>
      </c>
      <c r="E107" s="22">
        <v>4</v>
      </c>
      <c r="F107" s="22">
        <v>5</v>
      </c>
      <c r="G107" s="22">
        <v>5</v>
      </c>
      <c r="H107" s="22">
        <v>5</v>
      </c>
      <c r="I107" s="22">
        <v>4</v>
      </c>
      <c r="J107" s="2">
        <f t="shared" si="1"/>
        <v>0.9</v>
      </c>
      <c r="K107" s="11" t="s">
        <v>13</v>
      </c>
      <c r="L107" s="11" t="s">
        <v>13</v>
      </c>
      <c r="M107" s="12" t="s">
        <v>12</v>
      </c>
    </row>
    <row r="108" spans="1:13" x14ac:dyDescent="0.2">
      <c r="A108" s="11" t="s">
        <v>67</v>
      </c>
      <c r="B108" s="11" t="s">
        <v>75</v>
      </c>
      <c r="C108" s="21">
        <v>175108</v>
      </c>
      <c r="D108" s="22">
        <v>5</v>
      </c>
      <c r="E108" s="22">
        <v>5</v>
      </c>
      <c r="F108" s="22">
        <v>4</v>
      </c>
      <c r="G108" s="22">
        <v>5</v>
      </c>
      <c r="H108" s="22">
        <v>5</v>
      </c>
      <c r="I108" s="22">
        <v>5</v>
      </c>
      <c r="J108" s="2">
        <f t="shared" si="1"/>
        <v>0.96666666666666667</v>
      </c>
      <c r="K108" s="11" t="s">
        <v>13</v>
      </c>
      <c r="L108" s="11" t="s">
        <v>13</v>
      </c>
      <c r="M108" s="12" t="s">
        <v>12</v>
      </c>
    </row>
    <row r="109" spans="1:13" x14ac:dyDescent="0.2">
      <c r="A109" s="11" t="s">
        <v>67</v>
      </c>
      <c r="B109" s="11" t="s">
        <v>75</v>
      </c>
      <c r="C109" s="21">
        <v>175108</v>
      </c>
      <c r="D109" s="22">
        <v>5</v>
      </c>
      <c r="E109" s="22">
        <v>5</v>
      </c>
      <c r="F109" s="22">
        <v>5</v>
      </c>
      <c r="G109" s="22">
        <v>5</v>
      </c>
      <c r="H109" s="22">
        <v>5</v>
      </c>
      <c r="I109" s="22">
        <v>5</v>
      </c>
      <c r="J109" s="2">
        <f t="shared" si="1"/>
        <v>1</v>
      </c>
      <c r="K109" s="11" t="s">
        <v>13</v>
      </c>
      <c r="L109" s="11" t="s">
        <v>13</v>
      </c>
      <c r="M109" s="12" t="s">
        <v>12</v>
      </c>
    </row>
    <row r="110" spans="1:13" ht="38.25" x14ac:dyDescent="0.2">
      <c r="A110" s="11" t="s">
        <v>67</v>
      </c>
      <c r="B110" s="11" t="s">
        <v>75</v>
      </c>
      <c r="C110" s="21">
        <v>175108</v>
      </c>
      <c r="D110" s="22">
        <v>5</v>
      </c>
      <c r="E110" s="22">
        <v>4</v>
      </c>
      <c r="F110" s="22">
        <v>4</v>
      </c>
      <c r="G110" s="22">
        <v>5</v>
      </c>
      <c r="H110" s="22">
        <v>5</v>
      </c>
      <c r="I110" s="22">
        <v>3</v>
      </c>
      <c r="J110" s="2">
        <f t="shared" si="1"/>
        <v>0.8666666666666667</v>
      </c>
      <c r="K110" s="11" t="s">
        <v>15</v>
      </c>
      <c r="L110" s="11" t="s">
        <v>15</v>
      </c>
      <c r="M110" s="12" t="s">
        <v>77</v>
      </c>
    </row>
    <row r="111" spans="1:13" x14ac:dyDescent="0.2">
      <c r="A111" s="11" t="s">
        <v>67</v>
      </c>
      <c r="B111" s="11" t="s">
        <v>68</v>
      </c>
      <c r="C111" s="21">
        <v>378190</v>
      </c>
      <c r="D111" s="22">
        <v>4</v>
      </c>
      <c r="E111" s="22">
        <v>5</v>
      </c>
      <c r="F111" s="22">
        <v>5</v>
      </c>
      <c r="G111" s="22">
        <v>5</v>
      </c>
      <c r="H111" s="22">
        <v>5</v>
      </c>
      <c r="I111" s="22">
        <v>4</v>
      </c>
      <c r="J111" s="2">
        <f t="shared" si="1"/>
        <v>0.93333333333333335</v>
      </c>
      <c r="K111" s="11" t="s">
        <v>13</v>
      </c>
      <c r="L111" s="11" t="s">
        <v>14</v>
      </c>
      <c r="M111" s="12" t="s">
        <v>12</v>
      </c>
    </row>
    <row r="112" spans="1:13" x14ac:dyDescent="0.2">
      <c r="A112" s="11" t="s">
        <v>67</v>
      </c>
      <c r="B112" s="11" t="s">
        <v>68</v>
      </c>
      <c r="C112" s="21">
        <v>378190</v>
      </c>
      <c r="D112" s="22">
        <v>5</v>
      </c>
      <c r="E112" s="22">
        <v>5</v>
      </c>
      <c r="F112" s="22">
        <v>5</v>
      </c>
      <c r="G112" s="22">
        <v>5</v>
      </c>
      <c r="H112" s="22">
        <v>5</v>
      </c>
      <c r="I112" s="22">
        <v>5</v>
      </c>
      <c r="J112" s="2">
        <f t="shared" si="1"/>
        <v>1</v>
      </c>
      <c r="K112" s="11" t="s">
        <v>13</v>
      </c>
      <c r="L112" s="11" t="s">
        <v>13</v>
      </c>
      <c r="M112" s="12" t="s">
        <v>12</v>
      </c>
    </row>
    <row r="113" spans="1:13" x14ac:dyDescent="0.2">
      <c r="A113" s="11" t="s">
        <v>67</v>
      </c>
      <c r="B113" s="11" t="s">
        <v>68</v>
      </c>
      <c r="C113" s="21">
        <v>378190</v>
      </c>
      <c r="D113" s="22">
        <v>5</v>
      </c>
      <c r="E113" s="22">
        <v>4</v>
      </c>
      <c r="F113" s="22">
        <v>4</v>
      </c>
      <c r="G113" s="22">
        <v>5</v>
      </c>
      <c r="H113" s="22">
        <v>5</v>
      </c>
      <c r="I113" s="22">
        <v>4</v>
      </c>
      <c r="J113" s="2">
        <f t="shared" si="1"/>
        <v>0.9</v>
      </c>
      <c r="K113" s="11" t="s">
        <v>13</v>
      </c>
      <c r="L113" s="11" t="s">
        <v>14</v>
      </c>
      <c r="M113" s="12" t="s">
        <v>12</v>
      </c>
    </row>
    <row r="114" spans="1:13" x14ac:dyDescent="0.2">
      <c r="A114" s="11" t="s">
        <v>67</v>
      </c>
      <c r="B114" s="11" t="s">
        <v>68</v>
      </c>
      <c r="C114" s="21">
        <v>378190</v>
      </c>
      <c r="D114" s="22">
        <v>5</v>
      </c>
      <c r="E114" s="22">
        <v>5</v>
      </c>
      <c r="F114" s="22">
        <v>5</v>
      </c>
      <c r="G114" s="22">
        <v>5</v>
      </c>
      <c r="H114" s="22">
        <v>5</v>
      </c>
      <c r="I114" s="22">
        <v>4</v>
      </c>
      <c r="J114" s="2">
        <f t="shared" si="1"/>
        <v>0.96666666666666667</v>
      </c>
      <c r="K114" s="11" t="s">
        <v>13</v>
      </c>
      <c r="L114" s="11" t="s">
        <v>14</v>
      </c>
      <c r="M114" s="12" t="s">
        <v>12</v>
      </c>
    </row>
    <row r="115" spans="1:13" ht="25.5" x14ac:dyDescent="0.2">
      <c r="A115" s="11" t="s">
        <v>67</v>
      </c>
      <c r="B115" s="11" t="s">
        <v>68</v>
      </c>
      <c r="C115" s="21">
        <v>378190</v>
      </c>
      <c r="D115" s="22">
        <v>4</v>
      </c>
      <c r="E115" s="22">
        <v>3</v>
      </c>
      <c r="F115" s="22">
        <v>4</v>
      </c>
      <c r="G115" s="22">
        <v>3</v>
      </c>
      <c r="H115" s="22">
        <v>4</v>
      </c>
      <c r="I115" s="22">
        <v>3</v>
      </c>
      <c r="J115" s="2">
        <f t="shared" si="1"/>
        <v>0.7</v>
      </c>
      <c r="K115" s="11" t="s">
        <v>13</v>
      </c>
      <c r="L115" s="11" t="s">
        <v>15</v>
      </c>
      <c r="M115" s="12" t="s">
        <v>69</v>
      </c>
    </row>
    <row r="116" spans="1:13" x14ac:dyDescent="0.2">
      <c r="A116" s="11" t="s">
        <v>67</v>
      </c>
      <c r="B116" s="11" t="s">
        <v>68</v>
      </c>
      <c r="C116" s="21">
        <v>378190</v>
      </c>
      <c r="D116" s="22">
        <v>5</v>
      </c>
      <c r="E116" s="22">
        <v>4</v>
      </c>
      <c r="F116" s="22">
        <v>3</v>
      </c>
      <c r="G116" s="22">
        <v>4</v>
      </c>
      <c r="H116" s="22">
        <v>5</v>
      </c>
      <c r="I116" s="22">
        <v>4</v>
      </c>
      <c r="J116" s="2">
        <f t="shared" si="1"/>
        <v>0.83333333333333337</v>
      </c>
      <c r="K116" s="11" t="s">
        <v>13</v>
      </c>
      <c r="L116" s="11" t="s">
        <v>14</v>
      </c>
      <c r="M116" s="12" t="s">
        <v>12</v>
      </c>
    </row>
    <row r="117" spans="1:13" x14ac:dyDescent="0.2">
      <c r="A117" s="11" t="s">
        <v>67</v>
      </c>
      <c r="B117" s="11" t="s">
        <v>68</v>
      </c>
      <c r="C117" s="21">
        <v>378190</v>
      </c>
      <c r="D117" s="22">
        <v>4</v>
      </c>
      <c r="E117" s="22">
        <v>4</v>
      </c>
      <c r="F117" s="22">
        <v>4</v>
      </c>
      <c r="G117" s="22">
        <v>4</v>
      </c>
      <c r="H117" s="22">
        <v>4</v>
      </c>
      <c r="I117" s="22">
        <v>4</v>
      </c>
      <c r="J117" s="2">
        <f t="shared" si="1"/>
        <v>0.8</v>
      </c>
      <c r="K117" s="11" t="s">
        <v>13</v>
      </c>
      <c r="L117" s="11" t="s">
        <v>15</v>
      </c>
      <c r="M117" s="12" t="s">
        <v>12</v>
      </c>
    </row>
    <row r="118" spans="1:13" x14ac:dyDescent="0.2">
      <c r="A118" s="11" t="s">
        <v>67</v>
      </c>
      <c r="B118" s="11" t="s">
        <v>68</v>
      </c>
      <c r="C118" s="21">
        <v>378190</v>
      </c>
      <c r="D118" s="22">
        <v>3</v>
      </c>
      <c r="E118" s="22">
        <v>3</v>
      </c>
      <c r="F118" s="22">
        <v>3</v>
      </c>
      <c r="G118" s="22">
        <v>3</v>
      </c>
      <c r="H118" s="22">
        <v>3</v>
      </c>
      <c r="I118" s="22">
        <v>3</v>
      </c>
      <c r="J118" s="2">
        <f t="shared" si="1"/>
        <v>0.6</v>
      </c>
      <c r="K118" s="11" t="s">
        <v>13</v>
      </c>
      <c r="L118" s="11" t="s">
        <v>15</v>
      </c>
      <c r="M118" s="12" t="s">
        <v>12</v>
      </c>
    </row>
    <row r="119" spans="1:13" x14ac:dyDescent="0.2">
      <c r="A119" s="11" t="s">
        <v>67</v>
      </c>
      <c r="B119" s="11" t="s">
        <v>68</v>
      </c>
      <c r="C119" s="21">
        <v>378190</v>
      </c>
      <c r="D119" s="22">
        <v>4</v>
      </c>
      <c r="E119" s="22">
        <v>4</v>
      </c>
      <c r="F119" s="22">
        <v>5</v>
      </c>
      <c r="G119" s="22">
        <v>4</v>
      </c>
      <c r="H119" s="22">
        <v>5</v>
      </c>
      <c r="I119" s="22">
        <v>5</v>
      </c>
      <c r="J119" s="2">
        <f t="shared" si="1"/>
        <v>0.9</v>
      </c>
      <c r="K119" s="11" t="s">
        <v>13</v>
      </c>
      <c r="L119" s="11" t="s">
        <v>14</v>
      </c>
      <c r="M119" s="12" t="s">
        <v>12</v>
      </c>
    </row>
    <row r="120" spans="1:13" x14ac:dyDescent="0.2">
      <c r="A120" s="11" t="s">
        <v>67</v>
      </c>
      <c r="B120" s="11" t="s">
        <v>68</v>
      </c>
      <c r="C120" s="21">
        <v>378190</v>
      </c>
      <c r="D120" s="22">
        <v>5</v>
      </c>
      <c r="E120" s="22">
        <v>5</v>
      </c>
      <c r="F120" s="22">
        <v>4</v>
      </c>
      <c r="G120" s="22">
        <v>5</v>
      </c>
      <c r="H120" s="22">
        <v>5</v>
      </c>
      <c r="I120" s="22">
        <v>5</v>
      </c>
      <c r="J120" s="2">
        <f t="shared" si="1"/>
        <v>0.96666666666666667</v>
      </c>
      <c r="K120" s="11" t="s">
        <v>13</v>
      </c>
      <c r="L120" s="11" t="s">
        <v>14</v>
      </c>
      <c r="M120" s="12" t="s">
        <v>12</v>
      </c>
    </row>
    <row r="121" spans="1:13" x14ac:dyDescent="0.2">
      <c r="A121" s="11" t="s">
        <v>67</v>
      </c>
      <c r="B121" s="11" t="s">
        <v>68</v>
      </c>
      <c r="C121" s="21">
        <v>378190</v>
      </c>
      <c r="D121" s="22">
        <v>5</v>
      </c>
      <c r="E121" s="22">
        <v>5</v>
      </c>
      <c r="F121" s="22">
        <v>5</v>
      </c>
      <c r="G121" s="22">
        <v>5</v>
      </c>
      <c r="H121" s="22">
        <v>5</v>
      </c>
      <c r="I121" s="22">
        <v>5</v>
      </c>
      <c r="J121" s="2">
        <f t="shared" si="1"/>
        <v>1</v>
      </c>
      <c r="K121" s="11" t="s">
        <v>13</v>
      </c>
      <c r="L121" s="11" t="s">
        <v>14</v>
      </c>
      <c r="M121" s="12" t="s">
        <v>12</v>
      </c>
    </row>
    <row r="122" spans="1:13" ht="38.25" x14ac:dyDescent="0.2">
      <c r="A122" s="11" t="s">
        <v>67</v>
      </c>
      <c r="B122" s="11" t="s">
        <v>68</v>
      </c>
      <c r="C122" s="21">
        <v>378190</v>
      </c>
      <c r="D122" s="22">
        <v>5</v>
      </c>
      <c r="E122" s="22">
        <v>4</v>
      </c>
      <c r="F122" s="22">
        <v>4</v>
      </c>
      <c r="G122" s="22">
        <v>5</v>
      </c>
      <c r="H122" s="22">
        <v>5</v>
      </c>
      <c r="I122" s="22">
        <v>3</v>
      </c>
      <c r="J122" s="2">
        <f t="shared" si="1"/>
        <v>0.8666666666666667</v>
      </c>
      <c r="K122" s="11" t="s">
        <v>15</v>
      </c>
      <c r="L122" s="11" t="s">
        <v>15</v>
      </c>
      <c r="M122" s="12" t="s">
        <v>70</v>
      </c>
    </row>
    <row r="123" spans="1:13" x14ac:dyDescent="0.2">
      <c r="A123" s="11" t="s">
        <v>67</v>
      </c>
      <c r="B123" s="11" t="s">
        <v>71</v>
      </c>
      <c r="C123" s="21">
        <v>451387</v>
      </c>
      <c r="D123" s="22">
        <v>5</v>
      </c>
      <c r="E123" s="22">
        <v>5</v>
      </c>
      <c r="F123" s="22">
        <v>5</v>
      </c>
      <c r="G123" s="22">
        <v>5</v>
      </c>
      <c r="H123" s="22">
        <v>5</v>
      </c>
      <c r="I123" s="22">
        <v>5</v>
      </c>
      <c r="J123" s="2">
        <f t="shared" si="1"/>
        <v>1</v>
      </c>
      <c r="K123" s="11" t="s">
        <v>13</v>
      </c>
      <c r="L123" s="11" t="s">
        <v>14</v>
      </c>
      <c r="M123" s="12" t="s">
        <v>12</v>
      </c>
    </row>
    <row r="124" spans="1:13" x14ac:dyDescent="0.2">
      <c r="A124" s="11" t="s">
        <v>67</v>
      </c>
      <c r="B124" s="11" t="s">
        <v>71</v>
      </c>
      <c r="C124" s="21">
        <v>451387</v>
      </c>
      <c r="D124" s="22">
        <v>5</v>
      </c>
      <c r="E124" s="22">
        <v>5</v>
      </c>
      <c r="F124" s="22">
        <v>5</v>
      </c>
      <c r="G124" s="22">
        <v>5</v>
      </c>
      <c r="H124" s="22">
        <v>5</v>
      </c>
      <c r="I124" s="22">
        <v>5</v>
      </c>
      <c r="J124" s="2">
        <f t="shared" si="1"/>
        <v>1</v>
      </c>
      <c r="K124" s="11" t="s">
        <v>13</v>
      </c>
      <c r="L124" s="11" t="s">
        <v>13</v>
      </c>
      <c r="M124" s="12" t="s">
        <v>12</v>
      </c>
    </row>
    <row r="125" spans="1:13" ht="51" x14ac:dyDescent="0.2">
      <c r="A125" s="11" t="s">
        <v>67</v>
      </c>
      <c r="B125" s="11" t="s">
        <v>71</v>
      </c>
      <c r="C125" s="21">
        <v>451387</v>
      </c>
      <c r="D125" s="22">
        <v>5</v>
      </c>
      <c r="E125" s="22">
        <v>4</v>
      </c>
      <c r="F125" s="22">
        <v>5</v>
      </c>
      <c r="G125" s="22">
        <v>4</v>
      </c>
      <c r="H125" s="22">
        <v>5</v>
      </c>
      <c r="I125" s="22">
        <v>3</v>
      </c>
      <c r="J125" s="2">
        <f t="shared" si="1"/>
        <v>0.8666666666666667</v>
      </c>
      <c r="K125" s="11" t="s">
        <v>13</v>
      </c>
      <c r="L125" s="11" t="s">
        <v>14</v>
      </c>
      <c r="M125" s="12" t="s">
        <v>74</v>
      </c>
    </row>
    <row r="126" spans="1:13" x14ac:dyDescent="0.2">
      <c r="A126" s="11" t="s">
        <v>67</v>
      </c>
      <c r="B126" s="11" t="s">
        <v>71</v>
      </c>
      <c r="C126" s="21">
        <v>451387</v>
      </c>
      <c r="D126" s="22">
        <v>5</v>
      </c>
      <c r="E126" s="22">
        <v>5</v>
      </c>
      <c r="F126" s="22">
        <v>5</v>
      </c>
      <c r="G126" s="22">
        <v>5</v>
      </c>
      <c r="H126" s="22">
        <v>5</v>
      </c>
      <c r="I126" s="22">
        <v>4</v>
      </c>
      <c r="J126" s="2">
        <f t="shared" si="1"/>
        <v>0.96666666666666667</v>
      </c>
      <c r="K126" s="11" t="s">
        <v>13</v>
      </c>
      <c r="L126" s="11" t="s">
        <v>13</v>
      </c>
      <c r="M126" s="12" t="s">
        <v>12</v>
      </c>
    </row>
    <row r="127" spans="1:13" ht="25.5" x14ac:dyDescent="0.2">
      <c r="A127" s="11" t="s">
        <v>67</v>
      </c>
      <c r="B127" s="11" t="s">
        <v>71</v>
      </c>
      <c r="C127" s="21">
        <v>451387</v>
      </c>
      <c r="D127" s="22">
        <v>3</v>
      </c>
      <c r="E127" s="22">
        <v>3</v>
      </c>
      <c r="F127" s="22">
        <v>3</v>
      </c>
      <c r="G127" s="22">
        <v>3</v>
      </c>
      <c r="H127" s="22">
        <v>3</v>
      </c>
      <c r="I127" s="22">
        <v>3</v>
      </c>
      <c r="J127" s="2">
        <f t="shared" si="1"/>
        <v>0.6</v>
      </c>
      <c r="K127" s="11" t="s">
        <v>13</v>
      </c>
      <c r="L127" s="11" t="s">
        <v>15</v>
      </c>
      <c r="M127" s="12" t="s">
        <v>72</v>
      </c>
    </row>
    <row r="128" spans="1:13" x14ac:dyDescent="0.2">
      <c r="A128" s="11" t="s">
        <v>67</v>
      </c>
      <c r="B128" s="11" t="s">
        <v>71</v>
      </c>
      <c r="C128" s="21">
        <v>451387</v>
      </c>
      <c r="D128" s="22">
        <v>5</v>
      </c>
      <c r="E128" s="22">
        <v>4</v>
      </c>
      <c r="F128" s="22">
        <v>4</v>
      </c>
      <c r="G128" s="22">
        <v>4</v>
      </c>
      <c r="H128" s="22">
        <v>5</v>
      </c>
      <c r="I128" s="22">
        <v>3</v>
      </c>
      <c r="J128" s="2">
        <f t="shared" si="1"/>
        <v>0.83333333333333337</v>
      </c>
      <c r="K128" s="11" t="s">
        <v>13</v>
      </c>
      <c r="L128" s="11" t="s">
        <v>14</v>
      </c>
      <c r="M128" s="12" t="s">
        <v>12</v>
      </c>
    </row>
    <row r="129" spans="1:13" ht="38.25" x14ac:dyDescent="0.2">
      <c r="A129" s="11" t="s">
        <v>67</v>
      </c>
      <c r="B129" s="11" t="s">
        <v>71</v>
      </c>
      <c r="C129" s="21">
        <v>451387</v>
      </c>
      <c r="D129" s="22">
        <v>5</v>
      </c>
      <c r="E129" s="22">
        <v>5</v>
      </c>
      <c r="F129" s="22">
        <v>5</v>
      </c>
      <c r="G129" s="22">
        <v>5</v>
      </c>
      <c r="H129" s="22">
        <v>5</v>
      </c>
      <c r="I129" s="22">
        <v>3</v>
      </c>
      <c r="J129" s="2">
        <f t="shared" si="1"/>
        <v>0.93333333333333335</v>
      </c>
      <c r="K129" s="11" t="s">
        <v>13</v>
      </c>
      <c r="L129" s="11" t="s">
        <v>14</v>
      </c>
      <c r="M129" s="12" t="s">
        <v>73</v>
      </c>
    </row>
    <row r="130" spans="1:13" x14ac:dyDescent="0.2">
      <c r="A130" s="11" t="s">
        <v>67</v>
      </c>
      <c r="B130" s="11" t="s">
        <v>71</v>
      </c>
      <c r="C130" s="21">
        <v>451387</v>
      </c>
      <c r="D130" s="22">
        <v>5</v>
      </c>
      <c r="E130" s="22">
        <v>4</v>
      </c>
      <c r="F130" s="22">
        <v>4</v>
      </c>
      <c r="G130" s="22">
        <v>5</v>
      </c>
      <c r="H130" s="22">
        <v>5</v>
      </c>
      <c r="I130" s="22">
        <v>5</v>
      </c>
      <c r="J130" s="2">
        <f t="shared" ref="J130:J193" si="2">SUM(D130:I130)/30</f>
        <v>0.93333333333333335</v>
      </c>
      <c r="K130" s="11" t="s">
        <v>13</v>
      </c>
      <c r="L130" s="11" t="s">
        <v>14</v>
      </c>
      <c r="M130" s="12" t="s">
        <v>12</v>
      </c>
    </row>
    <row r="131" spans="1:13" x14ac:dyDescent="0.2">
      <c r="A131" s="11" t="s">
        <v>67</v>
      </c>
      <c r="B131" s="11" t="s">
        <v>71</v>
      </c>
      <c r="C131" s="21">
        <v>451387</v>
      </c>
      <c r="D131" s="22">
        <v>5</v>
      </c>
      <c r="E131" s="22">
        <v>5</v>
      </c>
      <c r="F131" s="22">
        <v>4</v>
      </c>
      <c r="G131" s="22">
        <v>5</v>
      </c>
      <c r="H131" s="22">
        <v>5</v>
      </c>
      <c r="I131" s="22">
        <v>5</v>
      </c>
      <c r="J131" s="2">
        <f t="shared" si="2"/>
        <v>0.96666666666666667</v>
      </c>
      <c r="K131" s="11" t="s">
        <v>13</v>
      </c>
      <c r="L131" s="11" t="s">
        <v>14</v>
      </c>
      <c r="M131" s="12" t="s">
        <v>12</v>
      </c>
    </row>
    <row r="132" spans="1:13" x14ac:dyDescent="0.2">
      <c r="A132" s="11" t="s">
        <v>67</v>
      </c>
      <c r="B132" s="11" t="s">
        <v>71</v>
      </c>
      <c r="C132" s="21">
        <v>451387</v>
      </c>
      <c r="D132" s="22">
        <v>5</v>
      </c>
      <c r="E132" s="22">
        <v>5</v>
      </c>
      <c r="F132" s="22">
        <v>5</v>
      </c>
      <c r="G132" s="22">
        <v>5</v>
      </c>
      <c r="H132" s="22">
        <v>5</v>
      </c>
      <c r="I132" s="22">
        <v>5</v>
      </c>
      <c r="J132" s="2">
        <f t="shared" si="2"/>
        <v>1</v>
      </c>
      <c r="K132" s="11" t="s">
        <v>13</v>
      </c>
      <c r="L132" s="11" t="s">
        <v>14</v>
      </c>
      <c r="M132" s="12" t="s">
        <v>12</v>
      </c>
    </row>
    <row r="133" spans="1:13" x14ac:dyDescent="0.2">
      <c r="A133" s="11" t="s">
        <v>67</v>
      </c>
      <c r="B133" s="11" t="s">
        <v>71</v>
      </c>
      <c r="C133" s="21">
        <v>451387</v>
      </c>
      <c r="D133" s="22">
        <v>4</v>
      </c>
      <c r="E133" s="22">
        <v>4</v>
      </c>
      <c r="F133" s="22">
        <v>3</v>
      </c>
      <c r="G133" s="22">
        <v>3</v>
      </c>
      <c r="H133" s="22">
        <v>4</v>
      </c>
      <c r="I133" s="22">
        <v>2</v>
      </c>
      <c r="J133" s="2">
        <f t="shared" si="2"/>
        <v>0.66666666666666663</v>
      </c>
      <c r="K133" s="11" t="s">
        <v>15</v>
      </c>
      <c r="L133" s="11" t="s">
        <v>15</v>
      </c>
      <c r="M133" s="12" t="s">
        <v>12</v>
      </c>
    </row>
    <row r="134" spans="1:13" x14ac:dyDescent="0.2">
      <c r="A134" s="11" t="s">
        <v>113</v>
      </c>
      <c r="B134" s="11" t="s">
        <v>114</v>
      </c>
      <c r="C134" s="21">
        <v>85000</v>
      </c>
      <c r="D134" s="22">
        <v>5</v>
      </c>
      <c r="E134" s="22">
        <v>5</v>
      </c>
      <c r="F134" s="22">
        <v>5</v>
      </c>
      <c r="G134" s="22">
        <v>5</v>
      </c>
      <c r="H134" s="22">
        <v>5</v>
      </c>
      <c r="I134" s="22">
        <v>5</v>
      </c>
      <c r="J134" s="2">
        <f t="shared" si="2"/>
        <v>1</v>
      </c>
      <c r="K134" s="11" t="s">
        <v>13</v>
      </c>
      <c r="L134" s="11" t="s">
        <v>15</v>
      </c>
      <c r="M134" s="12" t="s">
        <v>12</v>
      </c>
    </row>
    <row r="135" spans="1:13" x14ac:dyDescent="0.2">
      <c r="A135" s="11" t="s">
        <v>113</v>
      </c>
      <c r="B135" s="11" t="s">
        <v>114</v>
      </c>
      <c r="C135" s="21">
        <v>85000</v>
      </c>
      <c r="D135" s="22">
        <v>5</v>
      </c>
      <c r="E135" s="22">
        <v>4</v>
      </c>
      <c r="F135" s="22">
        <v>3</v>
      </c>
      <c r="G135" s="22">
        <v>4</v>
      </c>
      <c r="H135" s="22">
        <v>5</v>
      </c>
      <c r="I135" s="22">
        <v>5</v>
      </c>
      <c r="J135" s="2">
        <f t="shared" si="2"/>
        <v>0.8666666666666667</v>
      </c>
      <c r="K135" s="11" t="s">
        <v>13</v>
      </c>
      <c r="L135" s="11" t="s">
        <v>14</v>
      </c>
      <c r="M135" s="12" t="s">
        <v>12</v>
      </c>
    </row>
    <row r="136" spans="1:13" x14ac:dyDescent="0.2">
      <c r="A136" s="11" t="s">
        <v>113</v>
      </c>
      <c r="B136" s="11" t="s">
        <v>114</v>
      </c>
      <c r="C136" s="21">
        <v>85000</v>
      </c>
      <c r="D136" s="22">
        <v>5</v>
      </c>
      <c r="E136" s="22">
        <v>5</v>
      </c>
      <c r="F136" s="22">
        <v>4</v>
      </c>
      <c r="G136" s="22">
        <v>4</v>
      </c>
      <c r="H136" s="22">
        <v>5</v>
      </c>
      <c r="I136" s="22">
        <v>5</v>
      </c>
      <c r="J136" s="2">
        <f t="shared" si="2"/>
        <v>0.93333333333333335</v>
      </c>
      <c r="K136" s="11" t="s">
        <v>13</v>
      </c>
      <c r="L136" s="11" t="s">
        <v>14</v>
      </c>
      <c r="M136" s="12" t="s">
        <v>12</v>
      </c>
    </row>
    <row r="137" spans="1:13" x14ac:dyDescent="0.2">
      <c r="A137" s="11" t="s">
        <v>113</v>
      </c>
      <c r="B137" s="11" t="s">
        <v>114</v>
      </c>
      <c r="C137" s="21">
        <v>85000</v>
      </c>
      <c r="D137" s="22">
        <v>4</v>
      </c>
      <c r="E137" s="22">
        <v>5</v>
      </c>
      <c r="F137" s="22">
        <v>4</v>
      </c>
      <c r="G137" s="22">
        <v>5</v>
      </c>
      <c r="H137" s="22">
        <v>5</v>
      </c>
      <c r="I137" s="22">
        <v>4</v>
      </c>
      <c r="J137" s="2">
        <f t="shared" si="2"/>
        <v>0.9</v>
      </c>
      <c r="K137" s="11" t="s">
        <v>13</v>
      </c>
      <c r="L137" s="11" t="s">
        <v>14</v>
      </c>
      <c r="M137" s="12" t="s">
        <v>12</v>
      </c>
    </row>
    <row r="138" spans="1:13" x14ac:dyDescent="0.2">
      <c r="A138" s="11" t="s">
        <v>113</v>
      </c>
      <c r="B138" s="11" t="s">
        <v>114</v>
      </c>
      <c r="C138" s="21">
        <v>85000</v>
      </c>
      <c r="D138" s="22">
        <v>5</v>
      </c>
      <c r="E138" s="22">
        <v>5</v>
      </c>
      <c r="F138" s="22">
        <v>5</v>
      </c>
      <c r="G138" s="22">
        <v>5</v>
      </c>
      <c r="H138" s="22">
        <v>5</v>
      </c>
      <c r="I138" s="22">
        <v>5</v>
      </c>
      <c r="J138" s="2">
        <f t="shared" si="2"/>
        <v>1</v>
      </c>
      <c r="K138" s="11" t="s">
        <v>13</v>
      </c>
      <c r="L138" s="11" t="s">
        <v>15</v>
      </c>
      <c r="M138" s="12" t="s">
        <v>115</v>
      </c>
    </row>
    <row r="139" spans="1:13" x14ac:dyDescent="0.2">
      <c r="A139" s="11" t="s">
        <v>113</v>
      </c>
      <c r="B139" s="11" t="s">
        <v>114</v>
      </c>
      <c r="C139" s="21">
        <v>85000</v>
      </c>
      <c r="D139" s="22">
        <v>4</v>
      </c>
      <c r="E139" s="22">
        <v>4</v>
      </c>
      <c r="F139" s="22">
        <v>3</v>
      </c>
      <c r="G139" s="22">
        <v>4</v>
      </c>
      <c r="H139" s="22">
        <v>4</v>
      </c>
      <c r="I139" s="22">
        <v>4</v>
      </c>
      <c r="J139" s="2">
        <f t="shared" si="2"/>
        <v>0.76666666666666672</v>
      </c>
      <c r="K139" s="11" t="s">
        <v>13</v>
      </c>
      <c r="L139" s="11" t="s">
        <v>14</v>
      </c>
      <c r="M139" s="12" t="s">
        <v>12</v>
      </c>
    </row>
    <row r="140" spans="1:13" x14ac:dyDescent="0.2">
      <c r="A140" s="11" t="s">
        <v>113</v>
      </c>
      <c r="B140" s="11" t="s">
        <v>114</v>
      </c>
      <c r="C140" s="21">
        <v>85000</v>
      </c>
      <c r="D140" s="22">
        <v>5</v>
      </c>
      <c r="E140" s="22">
        <v>4</v>
      </c>
      <c r="F140" s="22">
        <v>4</v>
      </c>
      <c r="G140" s="22">
        <v>4</v>
      </c>
      <c r="H140" s="22">
        <v>4</v>
      </c>
      <c r="I140" s="22">
        <v>4</v>
      </c>
      <c r="J140" s="2">
        <f t="shared" si="2"/>
        <v>0.83333333333333337</v>
      </c>
      <c r="K140" s="11" t="s">
        <v>13</v>
      </c>
      <c r="L140" s="11" t="s">
        <v>15</v>
      </c>
      <c r="M140" s="12" t="s">
        <v>12</v>
      </c>
    </row>
    <row r="141" spans="1:13" x14ac:dyDescent="0.2">
      <c r="A141" s="11" t="s">
        <v>113</v>
      </c>
      <c r="B141" s="11" t="s">
        <v>114</v>
      </c>
      <c r="C141" s="21">
        <v>85000</v>
      </c>
      <c r="D141" s="22">
        <v>4</v>
      </c>
      <c r="E141" s="22">
        <v>3</v>
      </c>
      <c r="F141" s="22">
        <v>4</v>
      </c>
      <c r="G141" s="22">
        <v>4</v>
      </c>
      <c r="H141" s="22">
        <v>3</v>
      </c>
      <c r="I141" s="22">
        <v>3</v>
      </c>
      <c r="J141" s="2">
        <f t="shared" si="2"/>
        <v>0.7</v>
      </c>
      <c r="K141" s="11" t="s">
        <v>13</v>
      </c>
      <c r="L141" s="11" t="s">
        <v>15</v>
      </c>
      <c r="M141" s="12" t="s">
        <v>12</v>
      </c>
    </row>
    <row r="142" spans="1:13" x14ac:dyDescent="0.2">
      <c r="A142" s="11" t="s">
        <v>113</v>
      </c>
      <c r="B142" s="11" t="s">
        <v>114</v>
      </c>
      <c r="C142" s="21">
        <v>85000</v>
      </c>
      <c r="D142" s="22">
        <v>4</v>
      </c>
      <c r="E142" s="22">
        <v>5</v>
      </c>
      <c r="F142" s="22">
        <v>4</v>
      </c>
      <c r="G142" s="22">
        <v>5</v>
      </c>
      <c r="H142" s="22">
        <v>4</v>
      </c>
      <c r="I142" s="22">
        <v>5</v>
      </c>
      <c r="J142" s="2">
        <f t="shared" si="2"/>
        <v>0.9</v>
      </c>
      <c r="K142" s="11" t="s">
        <v>13</v>
      </c>
      <c r="L142" s="11" t="s">
        <v>14</v>
      </c>
      <c r="M142" s="12" t="s">
        <v>12</v>
      </c>
    </row>
    <row r="143" spans="1:13" x14ac:dyDescent="0.2">
      <c r="A143" s="11" t="s">
        <v>113</v>
      </c>
      <c r="B143" s="11" t="s">
        <v>114</v>
      </c>
      <c r="C143" s="21">
        <v>85000</v>
      </c>
      <c r="D143" s="22">
        <v>4</v>
      </c>
      <c r="E143" s="22">
        <v>4</v>
      </c>
      <c r="F143" s="22">
        <v>3</v>
      </c>
      <c r="G143" s="22">
        <v>5</v>
      </c>
      <c r="H143" s="22">
        <v>4</v>
      </c>
      <c r="I143" s="22">
        <v>5</v>
      </c>
      <c r="J143" s="2">
        <f t="shared" si="2"/>
        <v>0.83333333333333337</v>
      </c>
      <c r="K143" s="11" t="s">
        <v>13</v>
      </c>
      <c r="L143" s="11" t="s">
        <v>14</v>
      </c>
      <c r="M143" s="12" t="s">
        <v>12</v>
      </c>
    </row>
    <row r="144" spans="1:13" x14ac:dyDescent="0.2">
      <c r="A144" s="11" t="s">
        <v>113</v>
      </c>
      <c r="B144" s="11" t="s">
        <v>114</v>
      </c>
      <c r="C144" s="21">
        <v>85000</v>
      </c>
      <c r="D144" s="22">
        <v>5</v>
      </c>
      <c r="E144" s="22">
        <v>5</v>
      </c>
      <c r="F144" s="22">
        <v>5</v>
      </c>
      <c r="G144" s="22">
        <v>5</v>
      </c>
      <c r="H144" s="22">
        <v>5</v>
      </c>
      <c r="I144" s="22">
        <v>5</v>
      </c>
      <c r="J144" s="2">
        <f t="shared" si="2"/>
        <v>1</v>
      </c>
      <c r="K144" s="11" t="s">
        <v>13</v>
      </c>
      <c r="L144" s="11" t="s">
        <v>14</v>
      </c>
      <c r="M144" s="12" t="s">
        <v>12</v>
      </c>
    </row>
    <row r="145" spans="1:13" ht="51" x14ac:dyDescent="0.2">
      <c r="A145" s="11" t="s">
        <v>113</v>
      </c>
      <c r="B145" s="11" t="s">
        <v>114</v>
      </c>
      <c r="C145" s="21">
        <v>85000</v>
      </c>
      <c r="D145" s="22">
        <v>5</v>
      </c>
      <c r="E145" s="22">
        <v>4</v>
      </c>
      <c r="F145" s="22">
        <v>4</v>
      </c>
      <c r="G145" s="22">
        <v>4</v>
      </c>
      <c r="H145" s="22">
        <v>4</v>
      </c>
      <c r="I145" s="22">
        <v>3</v>
      </c>
      <c r="J145" s="2">
        <f t="shared" si="2"/>
        <v>0.8</v>
      </c>
      <c r="K145" s="11" t="s">
        <v>15</v>
      </c>
      <c r="L145" s="11" t="s">
        <v>14</v>
      </c>
      <c r="M145" s="12" t="s">
        <v>116</v>
      </c>
    </row>
    <row r="146" spans="1:13" x14ac:dyDescent="0.2">
      <c r="A146" s="11" t="s">
        <v>51</v>
      </c>
      <c r="B146" s="11" t="s">
        <v>52</v>
      </c>
      <c r="C146" s="21">
        <v>164000</v>
      </c>
      <c r="D146" s="22">
        <v>4</v>
      </c>
      <c r="E146" s="22">
        <v>5</v>
      </c>
      <c r="F146" s="22">
        <v>5</v>
      </c>
      <c r="G146" s="22">
        <v>5</v>
      </c>
      <c r="H146" s="22">
        <v>4</v>
      </c>
      <c r="I146" s="22">
        <v>5</v>
      </c>
      <c r="J146" s="2">
        <f t="shared" si="2"/>
        <v>0.93333333333333335</v>
      </c>
      <c r="K146" s="11" t="s">
        <v>13</v>
      </c>
      <c r="L146" s="11" t="s">
        <v>15</v>
      </c>
      <c r="M146" s="12" t="s">
        <v>12</v>
      </c>
    </row>
    <row r="147" spans="1:13" x14ac:dyDescent="0.2">
      <c r="A147" s="11" t="s">
        <v>51</v>
      </c>
      <c r="B147" s="11" t="s">
        <v>52</v>
      </c>
      <c r="C147" s="21">
        <v>164000</v>
      </c>
      <c r="D147" s="22">
        <v>4</v>
      </c>
      <c r="E147" s="22">
        <v>4</v>
      </c>
      <c r="F147" s="22">
        <v>4</v>
      </c>
      <c r="G147" s="22">
        <v>3</v>
      </c>
      <c r="H147" s="22">
        <v>4</v>
      </c>
      <c r="I147" s="22">
        <v>4</v>
      </c>
      <c r="J147" s="2">
        <f t="shared" si="2"/>
        <v>0.76666666666666672</v>
      </c>
      <c r="K147" s="11" t="s">
        <v>13</v>
      </c>
      <c r="L147" s="11" t="s">
        <v>13</v>
      </c>
      <c r="M147" s="12" t="s">
        <v>12</v>
      </c>
    </row>
    <row r="148" spans="1:13" x14ac:dyDescent="0.2">
      <c r="A148" s="11" t="s">
        <v>51</v>
      </c>
      <c r="B148" s="11" t="s">
        <v>52</v>
      </c>
      <c r="C148" s="21">
        <v>164000</v>
      </c>
      <c r="D148" s="22">
        <v>4</v>
      </c>
      <c r="E148" s="22">
        <v>3</v>
      </c>
      <c r="F148" s="22">
        <v>3</v>
      </c>
      <c r="G148" s="22">
        <v>3</v>
      </c>
      <c r="H148" s="22">
        <v>4</v>
      </c>
      <c r="I148" s="22">
        <v>3</v>
      </c>
      <c r="J148" s="2">
        <f t="shared" si="2"/>
        <v>0.66666666666666663</v>
      </c>
      <c r="K148" s="11" t="s">
        <v>13</v>
      </c>
      <c r="L148" s="11" t="s">
        <v>15</v>
      </c>
      <c r="M148" s="12" t="s">
        <v>12</v>
      </c>
    </row>
    <row r="149" spans="1:13" x14ac:dyDescent="0.2">
      <c r="A149" s="11" t="s">
        <v>51</v>
      </c>
      <c r="B149" s="11" t="s">
        <v>52</v>
      </c>
      <c r="C149" s="21">
        <v>164000</v>
      </c>
      <c r="D149" s="22">
        <v>4</v>
      </c>
      <c r="E149" s="22">
        <v>4</v>
      </c>
      <c r="F149" s="22">
        <v>4</v>
      </c>
      <c r="G149" s="22">
        <v>4</v>
      </c>
      <c r="H149" s="22">
        <v>4</v>
      </c>
      <c r="I149" s="22">
        <v>4</v>
      </c>
      <c r="J149" s="2">
        <f t="shared" si="2"/>
        <v>0.8</v>
      </c>
      <c r="K149" s="11" t="s">
        <v>13</v>
      </c>
      <c r="L149" s="11" t="s">
        <v>15</v>
      </c>
      <c r="M149" s="12" t="s">
        <v>12</v>
      </c>
    </row>
    <row r="150" spans="1:13" x14ac:dyDescent="0.2">
      <c r="A150" s="11" t="s">
        <v>51</v>
      </c>
      <c r="B150" s="11" t="s">
        <v>52</v>
      </c>
      <c r="C150" s="21">
        <v>164000</v>
      </c>
      <c r="D150" s="22">
        <v>4</v>
      </c>
      <c r="E150" s="22">
        <v>3</v>
      </c>
      <c r="F150" s="22">
        <v>3</v>
      </c>
      <c r="G150" s="22">
        <v>3</v>
      </c>
      <c r="H150" s="22">
        <v>5</v>
      </c>
      <c r="I150" s="22">
        <v>3</v>
      </c>
      <c r="J150" s="2">
        <f t="shared" si="2"/>
        <v>0.7</v>
      </c>
      <c r="K150" s="11" t="s">
        <v>13</v>
      </c>
      <c r="L150" s="11" t="s">
        <v>14</v>
      </c>
      <c r="M150" s="12" t="s">
        <v>27</v>
      </c>
    </row>
    <row r="151" spans="1:13" x14ac:dyDescent="0.2">
      <c r="A151" s="11" t="s">
        <v>51</v>
      </c>
      <c r="B151" s="11" t="s">
        <v>52</v>
      </c>
      <c r="C151" s="21">
        <v>164000</v>
      </c>
      <c r="D151" s="22">
        <v>4</v>
      </c>
      <c r="E151" s="22">
        <v>4</v>
      </c>
      <c r="F151" s="22">
        <v>4</v>
      </c>
      <c r="G151" s="22">
        <v>4</v>
      </c>
      <c r="H151" s="22">
        <v>4</v>
      </c>
      <c r="I151" s="22">
        <v>4</v>
      </c>
      <c r="J151" s="2">
        <f t="shared" si="2"/>
        <v>0.8</v>
      </c>
      <c r="K151" s="11" t="s">
        <v>13</v>
      </c>
      <c r="L151" s="11" t="s">
        <v>15</v>
      </c>
      <c r="M151" s="12" t="s">
        <v>12</v>
      </c>
    </row>
    <row r="152" spans="1:13" ht="25.5" x14ac:dyDescent="0.2">
      <c r="A152" s="11" t="s">
        <v>51</v>
      </c>
      <c r="B152" s="11" t="s">
        <v>52</v>
      </c>
      <c r="C152" s="21">
        <v>164000</v>
      </c>
      <c r="D152" s="22">
        <v>5</v>
      </c>
      <c r="E152" s="22">
        <v>5</v>
      </c>
      <c r="F152" s="22">
        <v>5</v>
      </c>
      <c r="G152" s="22">
        <v>5</v>
      </c>
      <c r="H152" s="22">
        <v>5</v>
      </c>
      <c r="I152" s="22">
        <v>5</v>
      </c>
      <c r="J152" s="2">
        <f t="shared" si="2"/>
        <v>1</v>
      </c>
      <c r="K152" s="11" t="s">
        <v>13</v>
      </c>
      <c r="L152" s="11" t="s">
        <v>15</v>
      </c>
      <c r="M152" s="12" t="s">
        <v>54</v>
      </c>
    </row>
    <row r="153" spans="1:13" x14ac:dyDescent="0.2">
      <c r="A153" s="11" t="s">
        <v>51</v>
      </c>
      <c r="B153" s="11" t="s">
        <v>52</v>
      </c>
      <c r="C153" s="21">
        <v>164000</v>
      </c>
      <c r="D153" s="22">
        <v>3</v>
      </c>
      <c r="E153" s="22">
        <v>4</v>
      </c>
      <c r="F153" s="22">
        <v>3</v>
      </c>
      <c r="G153" s="22">
        <v>5</v>
      </c>
      <c r="H153" s="22">
        <v>5</v>
      </c>
      <c r="I153" s="22">
        <v>4</v>
      </c>
      <c r="J153" s="2">
        <f t="shared" si="2"/>
        <v>0.8</v>
      </c>
      <c r="K153" s="11" t="s">
        <v>13</v>
      </c>
      <c r="L153" s="11" t="s">
        <v>15</v>
      </c>
      <c r="M153" s="12" t="s">
        <v>12</v>
      </c>
    </row>
    <row r="154" spans="1:13" x14ac:dyDescent="0.2">
      <c r="A154" s="11" t="s">
        <v>51</v>
      </c>
      <c r="B154" s="11" t="s">
        <v>52</v>
      </c>
      <c r="C154" s="21">
        <v>164000</v>
      </c>
      <c r="D154" s="22">
        <v>3</v>
      </c>
      <c r="E154" s="22">
        <v>3</v>
      </c>
      <c r="F154" s="22">
        <v>3</v>
      </c>
      <c r="G154" s="22">
        <v>4</v>
      </c>
      <c r="H154" s="22">
        <v>4</v>
      </c>
      <c r="I154" s="22">
        <v>4</v>
      </c>
      <c r="J154" s="2">
        <f t="shared" si="2"/>
        <v>0.7</v>
      </c>
      <c r="K154" s="11" t="s">
        <v>13</v>
      </c>
      <c r="L154" s="11" t="s">
        <v>15</v>
      </c>
      <c r="M154" s="12" t="s">
        <v>12</v>
      </c>
    </row>
    <row r="155" spans="1:13" ht="89.25" x14ac:dyDescent="0.2">
      <c r="A155" s="11" t="s">
        <v>51</v>
      </c>
      <c r="B155" s="11" t="s">
        <v>52</v>
      </c>
      <c r="C155" s="21">
        <v>164000</v>
      </c>
      <c r="D155" s="22">
        <v>4</v>
      </c>
      <c r="E155" s="22">
        <v>3</v>
      </c>
      <c r="F155" s="22">
        <v>4</v>
      </c>
      <c r="G155" s="22">
        <v>4</v>
      </c>
      <c r="H155" s="22">
        <v>5</v>
      </c>
      <c r="I155" s="22">
        <v>5</v>
      </c>
      <c r="J155" s="2">
        <f t="shared" si="2"/>
        <v>0.83333333333333337</v>
      </c>
      <c r="K155" s="11" t="s">
        <v>13</v>
      </c>
      <c r="L155" s="11" t="s">
        <v>13</v>
      </c>
      <c r="M155" s="12" t="s">
        <v>53</v>
      </c>
    </row>
    <row r="156" spans="1:13" x14ac:dyDescent="0.2">
      <c r="A156" s="11" t="s">
        <v>51</v>
      </c>
      <c r="B156" s="11" t="s">
        <v>52</v>
      </c>
      <c r="C156" s="21">
        <v>164000</v>
      </c>
      <c r="D156" s="22">
        <v>2</v>
      </c>
      <c r="E156" s="22">
        <v>3</v>
      </c>
      <c r="F156" s="22">
        <v>3</v>
      </c>
      <c r="G156" s="22">
        <v>3</v>
      </c>
      <c r="H156" s="22">
        <v>4</v>
      </c>
      <c r="I156" s="22">
        <v>3</v>
      </c>
      <c r="J156" s="2">
        <f t="shared" si="2"/>
        <v>0.6</v>
      </c>
      <c r="K156" s="11" t="s">
        <v>15</v>
      </c>
      <c r="L156" s="11" t="s">
        <v>14</v>
      </c>
      <c r="M156" s="12" t="s">
        <v>12</v>
      </c>
    </row>
    <row r="157" spans="1:13" x14ac:dyDescent="0.2">
      <c r="A157" s="11" t="s">
        <v>51</v>
      </c>
      <c r="B157" s="11" t="s">
        <v>52</v>
      </c>
      <c r="C157" s="21">
        <v>164000</v>
      </c>
      <c r="D157" s="22">
        <v>3</v>
      </c>
      <c r="E157" s="22">
        <v>3</v>
      </c>
      <c r="F157" s="22">
        <v>3</v>
      </c>
      <c r="G157" s="22">
        <v>4</v>
      </c>
      <c r="H157" s="22">
        <v>3</v>
      </c>
      <c r="I157" s="22">
        <v>4</v>
      </c>
      <c r="J157" s="2">
        <f t="shared" si="2"/>
        <v>0.66666666666666663</v>
      </c>
      <c r="K157" s="11" t="s">
        <v>15</v>
      </c>
      <c r="L157" s="11" t="s">
        <v>15</v>
      </c>
      <c r="M157" s="12" t="s">
        <v>12</v>
      </c>
    </row>
    <row r="158" spans="1:13" x14ac:dyDescent="0.2">
      <c r="A158" s="11" t="s">
        <v>51</v>
      </c>
      <c r="B158" s="11" t="s">
        <v>128</v>
      </c>
      <c r="C158" s="21">
        <v>13000</v>
      </c>
      <c r="D158" s="22">
        <v>3</v>
      </c>
      <c r="E158" s="22">
        <v>4</v>
      </c>
      <c r="F158" s="22">
        <v>3</v>
      </c>
      <c r="G158" s="22">
        <v>4</v>
      </c>
      <c r="H158" s="22">
        <v>3</v>
      </c>
      <c r="I158" s="22">
        <v>5</v>
      </c>
      <c r="J158" s="2">
        <f t="shared" si="2"/>
        <v>0.73333333333333328</v>
      </c>
      <c r="K158" s="11" t="s">
        <v>13</v>
      </c>
      <c r="L158" s="11" t="s">
        <v>14</v>
      </c>
      <c r="M158" s="12" t="s">
        <v>12</v>
      </c>
    </row>
    <row r="159" spans="1:13" x14ac:dyDescent="0.2">
      <c r="A159" s="11" t="s">
        <v>51</v>
      </c>
      <c r="B159" s="11" t="s">
        <v>128</v>
      </c>
      <c r="C159" s="21">
        <v>13000</v>
      </c>
      <c r="D159" s="22">
        <v>4</v>
      </c>
      <c r="E159" s="22">
        <v>4</v>
      </c>
      <c r="F159" s="22">
        <v>3</v>
      </c>
      <c r="G159" s="22">
        <v>3</v>
      </c>
      <c r="H159" s="22">
        <v>5</v>
      </c>
      <c r="I159" s="22">
        <v>5</v>
      </c>
      <c r="J159" s="2">
        <f t="shared" si="2"/>
        <v>0.8</v>
      </c>
      <c r="K159" s="11" t="s">
        <v>13</v>
      </c>
      <c r="L159" s="11" t="s">
        <v>14</v>
      </c>
      <c r="M159" s="12" t="s">
        <v>12</v>
      </c>
    </row>
    <row r="160" spans="1:13" x14ac:dyDescent="0.2">
      <c r="A160" s="11" t="s">
        <v>51</v>
      </c>
      <c r="B160" s="11" t="s">
        <v>128</v>
      </c>
      <c r="C160" s="21">
        <v>13000</v>
      </c>
      <c r="D160" s="22">
        <v>4</v>
      </c>
      <c r="E160" s="22">
        <v>3</v>
      </c>
      <c r="F160" s="22">
        <v>3</v>
      </c>
      <c r="G160" s="22">
        <v>3</v>
      </c>
      <c r="H160" s="22">
        <v>3</v>
      </c>
      <c r="I160" s="22">
        <v>3</v>
      </c>
      <c r="J160" s="2">
        <f t="shared" si="2"/>
        <v>0.6333333333333333</v>
      </c>
      <c r="K160" s="11" t="s">
        <v>13</v>
      </c>
      <c r="L160" s="11" t="s">
        <v>15</v>
      </c>
      <c r="M160" s="12" t="s">
        <v>12</v>
      </c>
    </row>
    <row r="161" spans="1:13" ht="63.75" x14ac:dyDescent="0.2">
      <c r="A161" s="11" t="s">
        <v>51</v>
      </c>
      <c r="B161" s="11" t="s">
        <v>128</v>
      </c>
      <c r="C161" s="21">
        <v>13000</v>
      </c>
      <c r="D161" s="22">
        <v>5</v>
      </c>
      <c r="E161" s="22">
        <v>5</v>
      </c>
      <c r="F161" s="22">
        <v>4</v>
      </c>
      <c r="G161" s="22">
        <v>5</v>
      </c>
      <c r="H161" s="22">
        <v>5</v>
      </c>
      <c r="I161" s="22">
        <v>5</v>
      </c>
      <c r="J161" s="2">
        <f t="shared" si="2"/>
        <v>0.96666666666666667</v>
      </c>
      <c r="K161" s="11" t="s">
        <v>13</v>
      </c>
      <c r="L161" s="11" t="s">
        <v>14</v>
      </c>
      <c r="M161" s="12" t="s">
        <v>131</v>
      </c>
    </row>
    <row r="162" spans="1:13" x14ac:dyDescent="0.2">
      <c r="A162" s="11" t="s">
        <v>51</v>
      </c>
      <c r="B162" s="11" t="s">
        <v>128</v>
      </c>
      <c r="C162" s="21">
        <v>13000</v>
      </c>
      <c r="D162" s="22">
        <v>4</v>
      </c>
      <c r="E162" s="22">
        <v>4</v>
      </c>
      <c r="F162" s="22">
        <v>4</v>
      </c>
      <c r="G162" s="22">
        <v>4</v>
      </c>
      <c r="H162" s="22">
        <v>3</v>
      </c>
      <c r="I162" s="22">
        <v>3</v>
      </c>
      <c r="J162" s="2">
        <f t="shared" si="2"/>
        <v>0.73333333333333328</v>
      </c>
      <c r="K162" s="11" t="s">
        <v>15</v>
      </c>
      <c r="L162" s="11" t="s">
        <v>15</v>
      </c>
      <c r="M162" s="12" t="s">
        <v>12</v>
      </c>
    </row>
    <row r="163" spans="1:13" ht="25.5" x14ac:dyDescent="0.2">
      <c r="A163" s="11" t="s">
        <v>51</v>
      </c>
      <c r="B163" s="11" t="s">
        <v>128</v>
      </c>
      <c r="C163" s="21">
        <v>13000</v>
      </c>
      <c r="D163" s="22">
        <v>1</v>
      </c>
      <c r="E163" s="22">
        <v>3</v>
      </c>
      <c r="F163" s="22">
        <v>3</v>
      </c>
      <c r="G163" s="22">
        <v>5</v>
      </c>
      <c r="H163" s="22">
        <v>3</v>
      </c>
      <c r="I163" s="22">
        <v>4</v>
      </c>
      <c r="J163" s="2">
        <f t="shared" si="2"/>
        <v>0.6333333333333333</v>
      </c>
      <c r="K163" s="11" t="s">
        <v>15</v>
      </c>
      <c r="L163" s="11" t="s">
        <v>14</v>
      </c>
      <c r="M163" s="12" t="s">
        <v>132</v>
      </c>
    </row>
    <row r="164" spans="1:13" x14ac:dyDescent="0.2">
      <c r="A164" s="11" t="s">
        <v>51</v>
      </c>
      <c r="B164" s="11" t="s">
        <v>128</v>
      </c>
      <c r="C164" s="21">
        <v>13000</v>
      </c>
      <c r="D164" s="22">
        <v>2</v>
      </c>
      <c r="E164" s="22">
        <v>3</v>
      </c>
      <c r="F164" s="22">
        <v>2</v>
      </c>
      <c r="G164" s="22">
        <v>3</v>
      </c>
      <c r="H164" s="22">
        <v>4</v>
      </c>
      <c r="I164" s="22">
        <v>3</v>
      </c>
      <c r="J164" s="2">
        <f t="shared" si="2"/>
        <v>0.56666666666666665</v>
      </c>
      <c r="K164" s="11" t="s">
        <v>15</v>
      </c>
      <c r="L164" s="11" t="s">
        <v>14</v>
      </c>
      <c r="M164" s="12" t="s">
        <v>12</v>
      </c>
    </row>
    <row r="165" spans="1:13" ht="38.25" x14ac:dyDescent="0.2">
      <c r="A165" s="11" t="s">
        <v>51</v>
      </c>
      <c r="B165" s="11" t="s">
        <v>128</v>
      </c>
      <c r="C165" s="21">
        <v>13000</v>
      </c>
      <c r="D165" s="22">
        <v>2</v>
      </c>
      <c r="E165" s="22">
        <v>2</v>
      </c>
      <c r="F165" s="22">
        <v>2</v>
      </c>
      <c r="G165" s="22">
        <v>2</v>
      </c>
      <c r="H165" s="22">
        <v>2</v>
      </c>
      <c r="I165" s="22">
        <v>2</v>
      </c>
      <c r="J165" s="2">
        <f t="shared" si="2"/>
        <v>0.4</v>
      </c>
      <c r="K165" s="11" t="s">
        <v>15</v>
      </c>
      <c r="L165" s="11" t="s">
        <v>15</v>
      </c>
      <c r="M165" s="12" t="s">
        <v>129</v>
      </c>
    </row>
    <row r="166" spans="1:13" x14ac:dyDescent="0.2">
      <c r="A166" s="11" t="s">
        <v>51</v>
      </c>
      <c r="B166" s="11" t="s">
        <v>128</v>
      </c>
      <c r="C166" s="21">
        <v>13000</v>
      </c>
      <c r="D166" s="22">
        <v>3</v>
      </c>
      <c r="E166" s="22">
        <v>1</v>
      </c>
      <c r="F166" s="22">
        <v>1</v>
      </c>
      <c r="G166" s="22">
        <v>5</v>
      </c>
      <c r="H166" s="22">
        <v>1</v>
      </c>
      <c r="I166" s="22">
        <v>1</v>
      </c>
      <c r="J166" s="2">
        <f t="shared" si="2"/>
        <v>0.4</v>
      </c>
      <c r="K166" s="11" t="s">
        <v>15</v>
      </c>
      <c r="L166" s="11" t="s">
        <v>15</v>
      </c>
      <c r="M166" s="12" t="s">
        <v>12</v>
      </c>
    </row>
    <row r="167" spans="1:13" x14ac:dyDescent="0.2">
      <c r="A167" s="11" t="s">
        <v>51</v>
      </c>
      <c r="B167" s="11" t="s">
        <v>128</v>
      </c>
      <c r="C167" s="21">
        <v>13000</v>
      </c>
      <c r="D167" s="22">
        <v>2</v>
      </c>
      <c r="E167" s="22">
        <v>3</v>
      </c>
      <c r="F167" s="22">
        <v>3</v>
      </c>
      <c r="G167" s="22">
        <v>4</v>
      </c>
      <c r="H167" s="22">
        <v>3</v>
      </c>
      <c r="I167" s="22">
        <v>4</v>
      </c>
      <c r="J167" s="2">
        <f t="shared" si="2"/>
        <v>0.6333333333333333</v>
      </c>
      <c r="K167" s="11" t="s">
        <v>15</v>
      </c>
      <c r="L167" s="11" t="s">
        <v>14</v>
      </c>
      <c r="M167" s="12" t="s">
        <v>12</v>
      </c>
    </row>
    <row r="168" spans="1:13" x14ac:dyDescent="0.2">
      <c r="A168" s="11" t="s">
        <v>51</v>
      </c>
      <c r="B168" s="11" t="s">
        <v>128</v>
      </c>
      <c r="C168" s="21">
        <v>13000</v>
      </c>
      <c r="D168" s="22">
        <v>2</v>
      </c>
      <c r="E168" s="22">
        <v>3</v>
      </c>
      <c r="F168" s="22">
        <v>3</v>
      </c>
      <c r="G168" s="22">
        <v>4</v>
      </c>
      <c r="H168" s="22">
        <v>4</v>
      </c>
      <c r="I168" s="22">
        <v>4</v>
      </c>
      <c r="J168" s="2">
        <f t="shared" si="2"/>
        <v>0.66666666666666663</v>
      </c>
      <c r="K168" s="11" t="s">
        <v>15</v>
      </c>
      <c r="L168" s="11" t="s">
        <v>14</v>
      </c>
      <c r="M168" s="12" t="s">
        <v>12</v>
      </c>
    </row>
    <row r="169" spans="1:13" ht="409.5" x14ac:dyDescent="0.2">
      <c r="A169" s="11" t="s">
        <v>51</v>
      </c>
      <c r="B169" s="11" t="s">
        <v>128</v>
      </c>
      <c r="C169" s="21">
        <v>13000</v>
      </c>
      <c r="D169" s="22">
        <v>3</v>
      </c>
      <c r="E169" s="22">
        <v>5</v>
      </c>
      <c r="F169" s="22">
        <v>5</v>
      </c>
      <c r="G169" s="22">
        <v>4</v>
      </c>
      <c r="H169" s="22">
        <v>5</v>
      </c>
      <c r="I169" s="22">
        <v>5</v>
      </c>
      <c r="J169" s="2">
        <f t="shared" si="2"/>
        <v>0.9</v>
      </c>
      <c r="K169" s="11" t="s">
        <v>15</v>
      </c>
      <c r="L169" s="11" t="s">
        <v>14</v>
      </c>
      <c r="M169" s="12" t="s">
        <v>130</v>
      </c>
    </row>
    <row r="170" spans="1:13" x14ac:dyDescent="0.2">
      <c r="A170" s="11" t="s">
        <v>82</v>
      </c>
      <c r="B170" s="11" t="s">
        <v>83</v>
      </c>
      <c r="C170" s="21">
        <v>187500</v>
      </c>
      <c r="D170" s="22">
        <v>5</v>
      </c>
      <c r="E170" s="22">
        <v>4</v>
      </c>
      <c r="F170" s="22">
        <v>5</v>
      </c>
      <c r="G170" s="22">
        <v>4</v>
      </c>
      <c r="H170" s="22">
        <v>5</v>
      </c>
      <c r="I170" s="22">
        <v>4</v>
      </c>
      <c r="J170" s="2">
        <f t="shared" si="2"/>
        <v>0.9</v>
      </c>
      <c r="K170" s="11" t="s">
        <v>13</v>
      </c>
      <c r="L170" s="11" t="s">
        <v>15</v>
      </c>
      <c r="M170" s="12" t="s">
        <v>12</v>
      </c>
    </row>
    <row r="171" spans="1:13" x14ac:dyDescent="0.2">
      <c r="A171" s="11" t="s">
        <v>82</v>
      </c>
      <c r="B171" s="11" t="s">
        <v>83</v>
      </c>
      <c r="C171" s="21">
        <v>187500</v>
      </c>
      <c r="D171" s="22">
        <v>5</v>
      </c>
      <c r="E171" s="22">
        <v>5</v>
      </c>
      <c r="F171" s="22">
        <v>5</v>
      </c>
      <c r="G171" s="22">
        <v>5</v>
      </c>
      <c r="H171" s="22">
        <v>5</v>
      </c>
      <c r="I171" s="22">
        <v>4</v>
      </c>
      <c r="J171" s="2">
        <f t="shared" si="2"/>
        <v>0.96666666666666667</v>
      </c>
      <c r="K171" s="11" t="s">
        <v>13</v>
      </c>
      <c r="L171" s="11" t="s">
        <v>13</v>
      </c>
      <c r="M171" s="12" t="s">
        <v>12</v>
      </c>
    </row>
    <row r="172" spans="1:13" x14ac:dyDescent="0.2">
      <c r="A172" s="11" t="s">
        <v>82</v>
      </c>
      <c r="B172" s="11" t="s">
        <v>83</v>
      </c>
      <c r="C172" s="21">
        <v>187500</v>
      </c>
      <c r="D172" s="22">
        <v>4</v>
      </c>
      <c r="E172" s="22">
        <v>5</v>
      </c>
      <c r="F172" s="22">
        <v>5</v>
      </c>
      <c r="G172" s="22">
        <v>5</v>
      </c>
      <c r="H172" s="22">
        <v>5</v>
      </c>
      <c r="I172" s="22">
        <v>5</v>
      </c>
      <c r="J172" s="2">
        <f t="shared" si="2"/>
        <v>0.96666666666666667</v>
      </c>
      <c r="K172" s="11" t="s">
        <v>13</v>
      </c>
      <c r="L172" s="11" t="s">
        <v>13</v>
      </c>
      <c r="M172" s="12" t="s">
        <v>12</v>
      </c>
    </row>
    <row r="173" spans="1:13" x14ac:dyDescent="0.2">
      <c r="A173" s="11" t="s">
        <v>82</v>
      </c>
      <c r="B173" s="11" t="s">
        <v>83</v>
      </c>
      <c r="C173" s="21">
        <v>187500</v>
      </c>
      <c r="D173" s="22">
        <v>5</v>
      </c>
      <c r="E173" s="22">
        <v>5</v>
      </c>
      <c r="F173" s="22">
        <v>5</v>
      </c>
      <c r="G173" s="22">
        <v>5</v>
      </c>
      <c r="H173" s="22">
        <v>5</v>
      </c>
      <c r="I173" s="22">
        <v>4</v>
      </c>
      <c r="J173" s="2">
        <f t="shared" si="2"/>
        <v>0.96666666666666667</v>
      </c>
      <c r="K173" s="11" t="s">
        <v>13</v>
      </c>
      <c r="L173" s="11" t="s">
        <v>13</v>
      </c>
      <c r="M173" s="12" t="s">
        <v>12</v>
      </c>
    </row>
    <row r="174" spans="1:13" x14ac:dyDescent="0.2">
      <c r="A174" s="11" t="s">
        <v>82</v>
      </c>
      <c r="B174" s="11" t="s">
        <v>83</v>
      </c>
      <c r="C174" s="21">
        <v>187500</v>
      </c>
      <c r="D174" s="22">
        <v>5</v>
      </c>
      <c r="E174" s="22">
        <v>5</v>
      </c>
      <c r="F174" s="22">
        <v>5</v>
      </c>
      <c r="G174" s="22">
        <v>5</v>
      </c>
      <c r="H174" s="22">
        <v>5</v>
      </c>
      <c r="I174" s="22">
        <v>5</v>
      </c>
      <c r="J174" s="2">
        <f t="shared" si="2"/>
        <v>1</v>
      </c>
      <c r="K174" s="11" t="s">
        <v>13</v>
      </c>
      <c r="L174" s="11" t="s">
        <v>15</v>
      </c>
      <c r="M174" s="12" t="s">
        <v>12</v>
      </c>
    </row>
    <row r="175" spans="1:13" x14ac:dyDescent="0.2">
      <c r="A175" s="11" t="s">
        <v>82</v>
      </c>
      <c r="B175" s="11" t="s">
        <v>83</v>
      </c>
      <c r="C175" s="21">
        <v>187500</v>
      </c>
      <c r="D175" s="22">
        <v>5</v>
      </c>
      <c r="E175" s="22">
        <v>5</v>
      </c>
      <c r="F175" s="22">
        <v>5</v>
      </c>
      <c r="G175" s="22">
        <v>5</v>
      </c>
      <c r="H175" s="22">
        <v>5</v>
      </c>
      <c r="I175" s="22">
        <v>5</v>
      </c>
      <c r="J175" s="2">
        <f t="shared" si="2"/>
        <v>1</v>
      </c>
      <c r="K175" s="11" t="s">
        <v>13</v>
      </c>
      <c r="L175" s="11" t="s">
        <v>14</v>
      </c>
      <c r="M175" s="12" t="s">
        <v>12</v>
      </c>
    </row>
    <row r="176" spans="1:13" ht="25.5" x14ac:dyDescent="0.2">
      <c r="A176" s="11" t="s">
        <v>82</v>
      </c>
      <c r="B176" s="11" t="s">
        <v>83</v>
      </c>
      <c r="C176" s="21">
        <v>187500</v>
      </c>
      <c r="D176" s="22">
        <v>4</v>
      </c>
      <c r="E176" s="22">
        <v>4</v>
      </c>
      <c r="F176" s="22">
        <v>4</v>
      </c>
      <c r="G176" s="22">
        <v>4</v>
      </c>
      <c r="H176" s="22">
        <v>4</v>
      </c>
      <c r="I176" s="22">
        <v>4</v>
      </c>
      <c r="J176" s="2">
        <f t="shared" si="2"/>
        <v>0.8</v>
      </c>
      <c r="K176" s="11" t="s">
        <v>13</v>
      </c>
      <c r="L176" s="11" t="s">
        <v>15</v>
      </c>
      <c r="M176" s="12" t="s">
        <v>84</v>
      </c>
    </row>
    <row r="177" spans="1:13" x14ac:dyDescent="0.2">
      <c r="A177" s="11" t="s">
        <v>82</v>
      </c>
      <c r="B177" s="11" t="s">
        <v>83</v>
      </c>
      <c r="C177" s="21">
        <v>187500</v>
      </c>
      <c r="D177" s="22">
        <v>5</v>
      </c>
      <c r="E177" s="22">
        <v>5</v>
      </c>
      <c r="F177" s="22">
        <v>5</v>
      </c>
      <c r="G177" s="22">
        <v>5</v>
      </c>
      <c r="H177" s="22">
        <v>5</v>
      </c>
      <c r="I177" s="22">
        <v>5</v>
      </c>
      <c r="J177" s="2">
        <f t="shared" si="2"/>
        <v>1</v>
      </c>
      <c r="K177" s="11" t="s">
        <v>13</v>
      </c>
      <c r="L177" s="11" t="s">
        <v>13</v>
      </c>
      <c r="M177" s="12" t="s">
        <v>12</v>
      </c>
    </row>
    <row r="178" spans="1:13" x14ac:dyDescent="0.2">
      <c r="A178" s="11" t="s">
        <v>82</v>
      </c>
      <c r="B178" s="11" t="s">
        <v>83</v>
      </c>
      <c r="C178" s="21">
        <v>187500</v>
      </c>
      <c r="D178" s="22">
        <v>5</v>
      </c>
      <c r="E178" s="22">
        <v>5</v>
      </c>
      <c r="F178" s="22">
        <v>5</v>
      </c>
      <c r="G178" s="22">
        <v>5</v>
      </c>
      <c r="H178" s="22">
        <v>5</v>
      </c>
      <c r="I178" s="22">
        <v>4</v>
      </c>
      <c r="J178" s="2">
        <f t="shared" si="2"/>
        <v>0.96666666666666667</v>
      </c>
      <c r="K178" s="11" t="s">
        <v>13</v>
      </c>
      <c r="L178" s="11" t="s">
        <v>13</v>
      </c>
      <c r="M178" s="12" t="s">
        <v>12</v>
      </c>
    </row>
    <row r="179" spans="1:13" x14ac:dyDescent="0.2">
      <c r="A179" s="11" t="s">
        <v>82</v>
      </c>
      <c r="B179" s="11" t="s">
        <v>83</v>
      </c>
      <c r="C179" s="21">
        <v>187500</v>
      </c>
      <c r="D179" s="22">
        <v>5</v>
      </c>
      <c r="E179" s="22">
        <v>4</v>
      </c>
      <c r="F179" s="22">
        <v>5</v>
      </c>
      <c r="G179" s="22">
        <v>5</v>
      </c>
      <c r="H179" s="22">
        <v>4</v>
      </c>
      <c r="I179" s="22">
        <v>5</v>
      </c>
      <c r="J179" s="2">
        <f t="shared" si="2"/>
        <v>0.93333333333333335</v>
      </c>
      <c r="K179" s="11" t="s">
        <v>13</v>
      </c>
      <c r="L179" s="11" t="s">
        <v>13</v>
      </c>
      <c r="M179" s="12" t="s">
        <v>12</v>
      </c>
    </row>
    <row r="180" spans="1:13" x14ac:dyDescent="0.2">
      <c r="A180" s="11" t="s">
        <v>82</v>
      </c>
      <c r="B180" s="11" t="s">
        <v>83</v>
      </c>
      <c r="C180" s="21">
        <v>187500</v>
      </c>
      <c r="D180" s="22">
        <v>5</v>
      </c>
      <c r="E180" s="22">
        <v>5</v>
      </c>
      <c r="F180" s="22">
        <v>5</v>
      </c>
      <c r="G180" s="22">
        <v>5</v>
      </c>
      <c r="H180" s="22">
        <v>5</v>
      </c>
      <c r="I180" s="22">
        <v>5</v>
      </c>
      <c r="J180" s="2">
        <f t="shared" si="2"/>
        <v>1</v>
      </c>
      <c r="K180" s="11" t="s">
        <v>13</v>
      </c>
      <c r="L180" s="11" t="s">
        <v>13</v>
      </c>
      <c r="M180" s="12" t="s">
        <v>12</v>
      </c>
    </row>
    <row r="181" spans="1:13" x14ac:dyDescent="0.2">
      <c r="A181" s="11" t="s">
        <v>82</v>
      </c>
      <c r="B181" s="11" t="s">
        <v>83</v>
      </c>
      <c r="C181" s="21">
        <v>187500</v>
      </c>
      <c r="D181" s="22">
        <v>3</v>
      </c>
      <c r="E181" s="22">
        <v>3</v>
      </c>
      <c r="F181" s="22">
        <v>3</v>
      </c>
      <c r="G181" s="22">
        <v>3</v>
      </c>
      <c r="H181" s="22">
        <v>5</v>
      </c>
      <c r="I181" s="22">
        <v>3</v>
      </c>
      <c r="J181" s="2">
        <f t="shared" si="2"/>
        <v>0.66666666666666663</v>
      </c>
      <c r="K181" s="11" t="s">
        <v>15</v>
      </c>
      <c r="L181" s="11" t="s">
        <v>15</v>
      </c>
      <c r="M181" s="12" t="s">
        <v>12</v>
      </c>
    </row>
    <row r="182" spans="1:13" x14ac:dyDescent="0.2">
      <c r="A182" s="11" t="s">
        <v>21</v>
      </c>
      <c r="B182" s="11" t="s">
        <v>22</v>
      </c>
      <c r="C182" s="21">
        <v>29300</v>
      </c>
      <c r="D182" s="22">
        <v>4</v>
      </c>
      <c r="E182" s="22">
        <v>5</v>
      </c>
      <c r="F182" s="22">
        <v>5</v>
      </c>
      <c r="G182" s="22">
        <v>5</v>
      </c>
      <c r="H182" s="22">
        <v>5</v>
      </c>
      <c r="I182" s="22">
        <v>5</v>
      </c>
      <c r="J182" s="2">
        <f t="shared" si="2"/>
        <v>0.96666666666666667</v>
      </c>
      <c r="K182" s="11" t="s">
        <v>13</v>
      </c>
      <c r="L182" s="11" t="s">
        <v>14</v>
      </c>
      <c r="M182" s="12" t="s">
        <v>12</v>
      </c>
    </row>
    <row r="183" spans="1:13" x14ac:dyDescent="0.2">
      <c r="A183" s="11" t="s">
        <v>21</v>
      </c>
      <c r="B183" s="11" t="s">
        <v>22</v>
      </c>
      <c r="C183" s="21">
        <v>29300</v>
      </c>
      <c r="D183" s="22">
        <v>2</v>
      </c>
      <c r="E183" s="22">
        <v>3</v>
      </c>
      <c r="F183" s="22">
        <v>2</v>
      </c>
      <c r="G183" s="22">
        <v>3</v>
      </c>
      <c r="H183" s="22">
        <v>5</v>
      </c>
      <c r="I183" s="22">
        <v>4</v>
      </c>
      <c r="J183" s="2">
        <f t="shared" si="2"/>
        <v>0.6333333333333333</v>
      </c>
      <c r="K183" s="11" t="s">
        <v>13</v>
      </c>
      <c r="L183" s="11" t="s">
        <v>14</v>
      </c>
      <c r="M183" s="12" t="s">
        <v>12</v>
      </c>
    </row>
    <row r="184" spans="1:13" x14ac:dyDescent="0.2">
      <c r="A184" s="11" t="s">
        <v>21</v>
      </c>
      <c r="B184" s="11" t="s">
        <v>22</v>
      </c>
      <c r="C184" s="21">
        <v>29300</v>
      </c>
      <c r="D184" s="22">
        <v>3</v>
      </c>
      <c r="E184" s="22">
        <v>5</v>
      </c>
      <c r="F184" s="22">
        <v>5</v>
      </c>
      <c r="G184" s="22">
        <v>5</v>
      </c>
      <c r="H184" s="22">
        <v>3</v>
      </c>
      <c r="I184" s="22">
        <v>5</v>
      </c>
      <c r="J184" s="2">
        <f t="shared" si="2"/>
        <v>0.8666666666666667</v>
      </c>
      <c r="K184" s="11" t="s">
        <v>13</v>
      </c>
      <c r="L184" s="11" t="s">
        <v>14</v>
      </c>
      <c r="M184" s="12" t="s">
        <v>12</v>
      </c>
    </row>
    <row r="185" spans="1:13" x14ac:dyDescent="0.2">
      <c r="A185" s="11" t="s">
        <v>21</v>
      </c>
      <c r="B185" s="11" t="s">
        <v>22</v>
      </c>
      <c r="C185" s="21">
        <v>29300</v>
      </c>
      <c r="D185" s="22">
        <v>3</v>
      </c>
      <c r="E185" s="22">
        <v>4</v>
      </c>
      <c r="F185" s="22">
        <v>3</v>
      </c>
      <c r="G185" s="22">
        <v>4</v>
      </c>
      <c r="H185" s="22">
        <v>3</v>
      </c>
      <c r="I185" s="22">
        <v>4</v>
      </c>
      <c r="J185" s="2">
        <f t="shared" si="2"/>
        <v>0.7</v>
      </c>
      <c r="K185" s="11" t="s">
        <v>13</v>
      </c>
      <c r="L185" s="11" t="s">
        <v>14</v>
      </c>
      <c r="M185" s="12" t="s">
        <v>12</v>
      </c>
    </row>
    <row r="186" spans="1:13" x14ac:dyDescent="0.2">
      <c r="A186" s="11" t="s">
        <v>21</v>
      </c>
      <c r="B186" s="11" t="s">
        <v>22</v>
      </c>
      <c r="C186" s="21">
        <v>29300</v>
      </c>
      <c r="D186" s="22">
        <v>3</v>
      </c>
      <c r="E186" s="22">
        <v>4</v>
      </c>
      <c r="F186" s="22">
        <v>4</v>
      </c>
      <c r="G186" s="22">
        <v>4</v>
      </c>
      <c r="H186" s="22">
        <v>4</v>
      </c>
      <c r="I186" s="22">
        <v>4</v>
      </c>
      <c r="J186" s="2">
        <f t="shared" si="2"/>
        <v>0.76666666666666672</v>
      </c>
      <c r="K186" s="11" t="s">
        <v>13</v>
      </c>
      <c r="L186" s="11" t="s">
        <v>14</v>
      </c>
      <c r="M186" s="12" t="s">
        <v>12</v>
      </c>
    </row>
    <row r="187" spans="1:13" x14ac:dyDescent="0.2">
      <c r="A187" s="11" t="s">
        <v>21</v>
      </c>
      <c r="B187" s="11" t="s">
        <v>22</v>
      </c>
      <c r="C187" s="21">
        <v>29300</v>
      </c>
      <c r="D187" s="22">
        <v>3</v>
      </c>
      <c r="E187" s="22">
        <v>3</v>
      </c>
      <c r="F187" s="22">
        <v>3</v>
      </c>
      <c r="G187" s="22">
        <v>3</v>
      </c>
      <c r="H187" s="22">
        <v>3</v>
      </c>
      <c r="I187" s="22">
        <v>3</v>
      </c>
      <c r="J187" s="2">
        <f t="shared" si="2"/>
        <v>0.6</v>
      </c>
      <c r="K187" s="11" t="s">
        <v>13</v>
      </c>
      <c r="L187" s="11" t="s">
        <v>15</v>
      </c>
      <c r="M187" s="12" t="s">
        <v>12</v>
      </c>
    </row>
    <row r="188" spans="1:13" x14ac:dyDescent="0.2">
      <c r="A188" s="11" t="s">
        <v>21</v>
      </c>
      <c r="B188" s="11" t="s">
        <v>22</v>
      </c>
      <c r="C188" s="21">
        <v>29300</v>
      </c>
      <c r="D188" s="22">
        <v>1</v>
      </c>
      <c r="E188" s="22">
        <v>1</v>
      </c>
      <c r="F188" s="22">
        <v>1</v>
      </c>
      <c r="G188" s="22">
        <v>1</v>
      </c>
      <c r="H188" s="22">
        <v>5</v>
      </c>
      <c r="I188" s="22">
        <v>1</v>
      </c>
      <c r="J188" s="2">
        <f t="shared" si="2"/>
        <v>0.33333333333333331</v>
      </c>
      <c r="K188" s="11" t="s">
        <v>13</v>
      </c>
      <c r="L188" s="11" t="s">
        <v>13</v>
      </c>
      <c r="M188" s="12" t="s">
        <v>12</v>
      </c>
    </row>
    <row r="189" spans="1:13" x14ac:dyDescent="0.2">
      <c r="A189" s="11" t="s">
        <v>21</v>
      </c>
      <c r="B189" s="11" t="s">
        <v>22</v>
      </c>
      <c r="C189" s="21">
        <v>29300</v>
      </c>
      <c r="D189" s="22">
        <v>3</v>
      </c>
      <c r="E189" s="22">
        <v>4</v>
      </c>
      <c r="F189" s="22">
        <v>3</v>
      </c>
      <c r="G189" s="22">
        <v>5</v>
      </c>
      <c r="H189" s="22">
        <v>4</v>
      </c>
      <c r="I189" s="22">
        <v>5</v>
      </c>
      <c r="J189" s="2">
        <f t="shared" si="2"/>
        <v>0.8</v>
      </c>
      <c r="K189" s="11" t="s">
        <v>13</v>
      </c>
      <c r="L189" s="11" t="s">
        <v>14</v>
      </c>
      <c r="M189" s="12" t="s">
        <v>12</v>
      </c>
    </row>
    <row r="190" spans="1:13" x14ac:dyDescent="0.2">
      <c r="A190" s="11" t="s">
        <v>21</v>
      </c>
      <c r="B190" s="11" t="s">
        <v>22</v>
      </c>
      <c r="C190" s="21">
        <v>29300</v>
      </c>
      <c r="D190" s="22">
        <v>2</v>
      </c>
      <c r="E190" s="22">
        <v>3</v>
      </c>
      <c r="F190" s="22">
        <v>3</v>
      </c>
      <c r="G190" s="22">
        <v>3</v>
      </c>
      <c r="H190" s="22">
        <v>4</v>
      </c>
      <c r="I190" s="22">
        <v>4</v>
      </c>
      <c r="J190" s="2">
        <f t="shared" si="2"/>
        <v>0.6333333333333333</v>
      </c>
      <c r="K190" s="11" t="s">
        <v>13</v>
      </c>
      <c r="L190" s="11" t="s">
        <v>14</v>
      </c>
      <c r="M190" s="12" t="s">
        <v>12</v>
      </c>
    </row>
    <row r="191" spans="1:13" x14ac:dyDescent="0.2">
      <c r="A191" s="11" t="s">
        <v>21</v>
      </c>
      <c r="B191" s="11" t="s">
        <v>22</v>
      </c>
      <c r="C191" s="21">
        <v>29300</v>
      </c>
      <c r="D191" s="22">
        <v>2</v>
      </c>
      <c r="E191" s="22">
        <v>2</v>
      </c>
      <c r="F191" s="22">
        <v>2</v>
      </c>
      <c r="G191" s="22">
        <v>2</v>
      </c>
      <c r="H191" s="22">
        <v>2</v>
      </c>
      <c r="I191" s="22">
        <v>2</v>
      </c>
      <c r="J191" s="2">
        <f t="shared" si="2"/>
        <v>0.4</v>
      </c>
      <c r="K191" s="11" t="s">
        <v>15</v>
      </c>
      <c r="L191" s="11" t="s">
        <v>15</v>
      </c>
      <c r="M191" s="12" t="s">
        <v>12</v>
      </c>
    </row>
    <row r="192" spans="1:13" ht="51" x14ac:dyDescent="0.2">
      <c r="A192" s="11" t="s">
        <v>21</v>
      </c>
      <c r="B192" s="11" t="s">
        <v>22</v>
      </c>
      <c r="C192" s="21">
        <v>29300</v>
      </c>
      <c r="D192" s="22">
        <v>1</v>
      </c>
      <c r="E192" s="22">
        <v>3</v>
      </c>
      <c r="F192" s="22">
        <v>2</v>
      </c>
      <c r="G192" s="22">
        <v>4</v>
      </c>
      <c r="H192" s="22">
        <v>2</v>
      </c>
      <c r="I192" s="22">
        <v>3</v>
      </c>
      <c r="J192" s="2">
        <f t="shared" si="2"/>
        <v>0.5</v>
      </c>
      <c r="K192" s="11" t="s">
        <v>15</v>
      </c>
      <c r="L192" s="11" t="s">
        <v>14</v>
      </c>
      <c r="M192" s="12" t="s">
        <v>24</v>
      </c>
    </row>
    <row r="193" spans="1:13" ht="38.25" x14ac:dyDescent="0.2">
      <c r="A193" s="11" t="s">
        <v>21</v>
      </c>
      <c r="B193" s="11" t="s">
        <v>22</v>
      </c>
      <c r="C193" s="21">
        <v>29300</v>
      </c>
      <c r="D193" s="22">
        <v>3</v>
      </c>
      <c r="E193" s="22">
        <v>5</v>
      </c>
      <c r="F193" s="22">
        <v>3</v>
      </c>
      <c r="G193" s="22">
        <v>4</v>
      </c>
      <c r="H193" s="22">
        <v>4</v>
      </c>
      <c r="I193" s="22">
        <v>5</v>
      </c>
      <c r="J193" s="2">
        <f t="shared" si="2"/>
        <v>0.8</v>
      </c>
      <c r="K193" s="11" t="s">
        <v>15</v>
      </c>
      <c r="L193" s="11" t="s">
        <v>14</v>
      </c>
      <c r="M193" s="12" t="s">
        <v>23</v>
      </c>
    </row>
    <row r="194" spans="1:13" x14ac:dyDescent="0.2">
      <c r="A194" s="11" t="s">
        <v>32</v>
      </c>
      <c r="B194" s="11" t="s">
        <v>33</v>
      </c>
      <c r="C194" s="21">
        <v>343200</v>
      </c>
      <c r="D194" s="22">
        <v>4</v>
      </c>
      <c r="E194" s="22">
        <v>4</v>
      </c>
      <c r="F194" s="22">
        <v>4</v>
      </c>
      <c r="G194" s="22">
        <v>4</v>
      </c>
      <c r="H194" s="22">
        <v>4</v>
      </c>
      <c r="I194" s="22">
        <v>4</v>
      </c>
      <c r="J194" s="2">
        <f t="shared" ref="J194:J257" si="3">SUM(D194:I194)/30</f>
        <v>0.8</v>
      </c>
      <c r="K194" s="11" t="s">
        <v>13</v>
      </c>
      <c r="L194" s="11" t="s">
        <v>15</v>
      </c>
      <c r="M194" s="12" t="s">
        <v>12</v>
      </c>
    </row>
    <row r="195" spans="1:13" x14ac:dyDescent="0.2">
      <c r="A195" s="11" t="s">
        <v>32</v>
      </c>
      <c r="B195" s="11" t="s">
        <v>33</v>
      </c>
      <c r="C195" s="21">
        <v>343200</v>
      </c>
      <c r="D195" s="22">
        <v>4</v>
      </c>
      <c r="E195" s="22">
        <v>3</v>
      </c>
      <c r="F195" s="22">
        <v>3</v>
      </c>
      <c r="G195" s="22">
        <v>3</v>
      </c>
      <c r="H195" s="22">
        <v>4</v>
      </c>
      <c r="I195" s="22">
        <v>3</v>
      </c>
      <c r="J195" s="2">
        <f t="shared" si="3"/>
        <v>0.66666666666666663</v>
      </c>
      <c r="K195" s="11" t="s">
        <v>13</v>
      </c>
      <c r="L195" s="11" t="s">
        <v>15</v>
      </c>
      <c r="M195" s="12" t="s">
        <v>12</v>
      </c>
    </row>
    <row r="196" spans="1:13" x14ac:dyDescent="0.2">
      <c r="A196" s="11" t="s">
        <v>32</v>
      </c>
      <c r="B196" s="11" t="s">
        <v>33</v>
      </c>
      <c r="C196" s="21">
        <v>343200</v>
      </c>
      <c r="D196" s="22">
        <v>3</v>
      </c>
      <c r="E196" s="22">
        <v>5</v>
      </c>
      <c r="F196" s="22">
        <v>5</v>
      </c>
      <c r="G196" s="22">
        <v>5</v>
      </c>
      <c r="H196" s="22">
        <v>3</v>
      </c>
      <c r="I196" s="22">
        <v>4</v>
      </c>
      <c r="J196" s="2">
        <f t="shared" si="3"/>
        <v>0.83333333333333337</v>
      </c>
      <c r="K196" s="11" t="s">
        <v>13</v>
      </c>
      <c r="L196" s="11" t="s">
        <v>15</v>
      </c>
      <c r="M196" s="12" t="s">
        <v>12</v>
      </c>
    </row>
    <row r="197" spans="1:13" x14ac:dyDescent="0.2">
      <c r="A197" s="11" t="s">
        <v>32</v>
      </c>
      <c r="B197" s="11" t="s">
        <v>33</v>
      </c>
      <c r="C197" s="21">
        <v>343200</v>
      </c>
      <c r="D197" s="22">
        <v>4</v>
      </c>
      <c r="E197" s="22">
        <v>3</v>
      </c>
      <c r="F197" s="22">
        <v>2</v>
      </c>
      <c r="G197" s="22">
        <v>3</v>
      </c>
      <c r="H197" s="22">
        <v>3</v>
      </c>
      <c r="I197" s="22">
        <v>3</v>
      </c>
      <c r="J197" s="2">
        <f t="shared" si="3"/>
        <v>0.6</v>
      </c>
      <c r="K197" s="11" t="s">
        <v>13</v>
      </c>
      <c r="L197" s="11" t="s">
        <v>15</v>
      </c>
      <c r="M197" s="12" t="s">
        <v>12</v>
      </c>
    </row>
    <row r="198" spans="1:13" x14ac:dyDescent="0.2">
      <c r="A198" s="11" t="s">
        <v>32</v>
      </c>
      <c r="B198" s="11" t="s">
        <v>33</v>
      </c>
      <c r="C198" s="21">
        <v>343200</v>
      </c>
      <c r="D198" s="22">
        <v>4</v>
      </c>
      <c r="E198" s="22">
        <v>3</v>
      </c>
      <c r="F198" s="22">
        <v>3</v>
      </c>
      <c r="G198" s="22">
        <v>3</v>
      </c>
      <c r="H198" s="22">
        <v>3</v>
      </c>
      <c r="I198" s="22">
        <v>3</v>
      </c>
      <c r="J198" s="2">
        <f t="shared" si="3"/>
        <v>0.6333333333333333</v>
      </c>
      <c r="K198" s="11" t="s">
        <v>13</v>
      </c>
      <c r="L198" s="11" t="s">
        <v>15</v>
      </c>
      <c r="M198" s="12" t="s">
        <v>34</v>
      </c>
    </row>
    <row r="199" spans="1:13" x14ac:dyDescent="0.2">
      <c r="A199" s="11" t="s">
        <v>32</v>
      </c>
      <c r="B199" s="11" t="s">
        <v>33</v>
      </c>
      <c r="C199" s="21">
        <v>343200</v>
      </c>
      <c r="D199" s="22">
        <v>4</v>
      </c>
      <c r="E199" s="22">
        <v>4</v>
      </c>
      <c r="F199" s="22">
        <v>4</v>
      </c>
      <c r="G199" s="22">
        <v>4</v>
      </c>
      <c r="H199" s="22">
        <v>3</v>
      </c>
      <c r="I199" s="22">
        <v>4</v>
      </c>
      <c r="J199" s="2">
        <f t="shared" si="3"/>
        <v>0.76666666666666672</v>
      </c>
      <c r="K199" s="11" t="s">
        <v>13</v>
      </c>
      <c r="L199" s="11" t="s">
        <v>15</v>
      </c>
      <c r="M199" s="12" t="s">
        <v>12</v>
      </c>
    </row>
    <row r="200" spans="1:13" x14ac:dyDescent="0.2">
      <c r="A200" s="11" t="s">
        <v>32</v>
      </c>
      <c r="B200" s="11" t="s">
        <v>33</v>
      </c>
      <c r="C200" s="21">
        <v>343200</v>
      </c>
      <c r="D200" s="22">
        <v>4</v>
      </c>
      <c r="E200" s="22">
        <v>3</v>
      </c>
      <c r="F200" s="22">
        <v>4</v>
      </c>
      <c r="G200" s="22">
        <v>4</v>
      </c>
      <c r="H200" s="22">
        <v>2</v>
      </c>
      <c r="I200" s="22">
        <v>4</v>
      </c>
      <c r="J200" s="2">
        <f t="shared" si="3"/>
        <v>0.7</v>
      </c>
      <c r="K200" s="11" t="s">
        <v>13</v>
      </c>
      <c r="L200" s="11" t="s">
        <v>15</v>
      </c>
      <c r="M200" s="12" t="s">
        <v>12</v>
      </c>
    </row>
    <row r="201" spans="1:13" x14ac:dyDescent="0.2">
      <c r="A201" s="11" t="s">
        <v>32</v>
      </c>
      <c r="B201" s="11" t="s">
        <v>33</v>
      </c>
      <c r="C201" s="21">
        <v>343200</v>
      </c>
      <c r="D201" s="22">
        <v>5</v>
      </c>
      <c r="E201" s="22">
        <v>5</v>
      </c>
      <c r="F201" s="22">
        <v>5</v>
      </c>
      <c r="G201" s="22">
        <v>5</v>
      </c>
      <c r="H201" s="22">
        <v>5</v>
      </c>
      <c r="I201" s="22">
        <v>5</v>
      </c>
      <c r="J201" s="2">
        <f t="shared" si="3"/>
        <v>1</v>
      </c>
      <c r="K201" s="11" t="s">
        <v>13</v>
      </c>
      <c r="L201" s="11" t="s">
        <v>13</v>
      </c>
      <c r="M201" s="12" t="s">
        <v>12</v>
      </c>
    </row>
    <row r="202" spans="1:13" x14ac:dyDescent="0.2">
      <c r="A202" s="11" t="s">
        <v>32</v>
      </c>
      <c r="B202" s="11" t="s">
        <v>33</v>
      </c>
      <c r="C202" s="21">
        <v>343200</v>
      </c>
      <c r="D202" s="22">
        <v>2</v>
      </c>
      <c r="E202" s="22">
        <v>3</v>
      </c>
      <c r="F202" s="22">
        <v>2</v>
      </c>
      <c r="G202" s="22">
        <v>4</v>
      </c>
      <c r="H202" s="22">
        <v>3</v>
      </c>
      <c r="I202" s="22">
        <v>3</v>
      </c>
      <c r="J202" s="2">
        <f t="shared" si="3"/>
        <v>0.56666666666666665</v>
      </c>
      <c r="K202" s="11" t="s">
        <v>13</v>
      </c>
      <c r="L202" s="11" t="s">
        <v>15</v>
      </c>
      <c r="M202" s="12" t="s">
        <v>12</v>
      </c>
    </row>
    <row r="203" spans="1:13" x14ac:dyDescent="0.2">
      <c r="A203" s="11" t="s">
        <v>32</v>
      </c>
      <c r="B203" s="11" t="s">
        <v>33</v>
      </c>
      <c r="C203" s="21">
        <v>343200</v>
      </c>
      <c r="D203" s="22">
        <v>4</v>
      </c>
      <c r="E203" s="22">
        <v>4</v>
      </c>
      <c r="F203" s="22">
        <v>3</v>
      </c>
      <c r="G203" s="22">
        <v>4</v>
      </c>
      <c r="H203" s="22">
        <v>4</v>
      </c>
      <c r="I203" s="22">
        <v>4</v>
      </c>
      <c r="J203" s="2">
        <f t="shared" si="3"/>
        <v>0.76666666666666672</v>
      </c>
      <c r="K203" s="11" t="s">
        <v>13</v>
      </c>
      <c r="L203" s="11" t="s">
        <v>13</v>
      </c>
      <c r="M203" s="12" t="s">
        <v>12</v>
      </c>
    </row>
    <row r="204" spans="1:13" x14ac:dyDescent="0.2">
      <c r="A204" s="11" t="s">
        <v>32</v>
      </c>
      <c r="B204" s="11" t="s">
        <v>33</v>
      </c>
      <c r="C204" s="21">
        <v>343200</v>
      </c>
      <c r="D204" s="22">
        <v>4</v>
      </c>
      <c r="E204" s="22">
        <v>4</v>
      </c>
      <c r="F204" s="22">
        <v>3</v>
      </c>
      <c r="G204" s="22">
        <v>4</v>
      </c>
      <c r="H204" s="22">
        <v>3</v>
      </c>
      <c r="I204" s="22">
        <v>4</v>
      </c>
      <c r="J204" s="2">
        <f t="shared" si="3"/>
        <v>0.73333333333333328</v>
      </c>
      <c r="K204" s="11" t="s">
        <v>13</v>
      </c>
      <c r="L204" s="11" t="s">
        <v>15</v>
      </c>
      <c r="M204" s="12" t="s">
        <v>12</v>
      </c>
    </row>
    <row r="205" spans="1:13" ht="127.5" x14ac:dyDescent="0.2">
      <c r="A205" s="11" t="s">
        <v>32</v>
      </c>
      <c r="B205" s="11" t="s">
        <v>33</v>
      </c>
      <c r="C205" s="21">
        <v>343200</v>
      </c>
      <c r="D205" s="22">
        <v>5</v>
      </c>
      <c r="E205" s="22">
        <v>5</v>
      </c>
      <c r="F205" s="22">
        <v>5</v>
      </c>
      <c r="G205" s="22">
        <v>5</v>
      </c>
      <c r="H205" s="22">
        <v>5</v>
      </c>
      <c r="I205" s="22">
        <v>5</v>
      </c>
      <c r="J205" s="2">
        <f t="shared" si="3"/>
        <v>1</v>
      </c>
      <c r="K205" s="11" t="s">
        <v>15</v>
      </c>
      <c r="L205" s="11" t="s">
        <v>15</v>
      </c>
      <c r="M205" s="12" t="s">
        <v>35</v>
      </c>
    </row>
    <row r="206" spans="1:13" x14ac:dyDescent="0.2">
      <c r="A206" s="11" t="s">
        <v>25</v>
      </c>
      <c r="B206" s="11" t="s">
        <v>26</v>
      </c>
      <c r="C206" s="21">
        <v>582300</v>
      </c>
      <c r="D206" s="22">
        <v>5</v>
      </c>
      <c r="E206" s="22">
        <v>5</v>
      </c>
      <c r="F206" s="22">
        <v>5</v>
      </c>
      <c r="G206" s="22">
        <v>5</v>
      </c>
      <c r="H206" s="22">
        <v>5</v>
      </c>
      <c r="I206" s="22">
        <v>5</v>
      </c>
      <c r="J206" s="2">
        <f t="shared" si="3"/>
        <v>1</v>
      </c>
      <c r="K206" s="11" t="s">
        <v>13</v>
      </c>
      <c r="L206" s="11" t="s">
        <v>14</v>
      </c>
      <c r="M206" s="12" t="s">
        <v>12</v>
      </c>
    </row>
    <row r="207" spans="1:13" x14ac:dyDescent="0.2">
      <c r="A207" s="11" t="s">
        <v>25</v>
      </c>
      <c r="B207" s="11" t="s">
        <v>26</v>
      </c>
      <c r="C207" s="21">
        <v>582300</v>
      </c>
      <c r="D207" s="22">
        <v>4</v>
      </c>
      <c r="E207" s="22">
        <v>3</v>
      </c>
      <c r="F207" s="22">
        <v>3</v>
      </c>
      <c r="G207" s="22">
        <v>3</v>
      </c>
      <c r="H207" s="22">
        <v>5</v>
      </c>
      <c r="I207" s="22">
        <v>3</v>
      </c>
      <c r="J207" s="2">
        <f t="shared" si="3"/>
        <v>0.7</v>
      </c>
      <c r="K207" s="11" t="s">
        <v>13</v>
      </c>
      <c r="L207" s="11" t="s">
        <v>14</v>
      </c>
      <c r="M207" s="12" t="s">
        <v>12</v>
      </c>
    </row>
    <row r="208" spans="1:13" ht="76.5" x14ac:dyDescent="0.2">
      <c r="A208" s="11" t="s">
        <v>25</v>
      </c>
      <c r="B208" s="11" t="s">
        <v>26</v>
      </c>
      <c r="C208" s="21">
        <v>582300</v>
      </c>
      <c r="D208" s="22">
        <v>5</v>
      </c>
      <c r="E208" s="22">
        <v>3</v>
      </c>
      <c r="F208" s="22">
        <v>3</v>
      </c>
      <c r="G208" s="22">
        <v>5</v>
      </c>
      <c r="H208" s="22">
        <v>5</v>
      </c>
      <c r="I208" s="22">
        <v>5</v>
      </c>
      <c r="J208" s="2">
        <f t="shared" si="3"/>
        <v>0.8666666666666667</v>
      </c>
      <c r="K208" s="11" t="s">
        <v>13</v>
      </c>
      <c r="L208" s="11" t="s">
        <v>13</v>
      </c>
      <c r="M208" s="12" t="s">
        <v>31</v>
      </c>
    </row>
    <row r="209" spans="1:13" x14ac:dyDescent="0.2">
      <c r="A209" s="11" t="s">
        <v>25</v>
      </c>
      <c r="B209" s="11" t="s">
        <v>26</v>
      </c>
      <c r="C209" s="21">
        <v>582300</v>
      </c>
      <c r="D209" s="22">
        <v>4</v>
      </c>
      <c r="E209" s="22">
        <v>3</v>
      </c>
      <c r="F209" s="22">
        <v>3</v>
      </c>
      <c r="G209" s="22">
        <v>4</v>
      </c>
      <c r="H209" s="22">
        <v>5</v>
      </c>
      <c r="I209" s="22">
        <v>5</v>
      </c>
      <c r="J209" s="2">
        <f t="shared" si="3"/>
        <v>0.8</v>
      </c>
      <c r="K209" s="11" t="s">
        <v>13</v>
      </c>
      <c r="L209" s="11" t="s">
        <v>14</v>
      </c>
      <c r="M209" s="12" t="s">
        <v>12</v>
      </c>
    </row>
    <row r="210" spans="1:13" x14ac:dyDescent="0.2">
      <c r="A210" s="11" t="s">
        <v>25</v>
      </c>
      <c r="B210" s="11" t="s">
        <v>26</v>
      </c>
      <c r="C210" s="21">
        <v>582300</v>
      </c>
      <c r="D210" s="22">
        <v>5</v>
      </c>
      <c r="E210" s="22">
        <v>4</v>
      </c>
      <c r="F210" s="22">
        <v>4</v>
      </c>
      <c r="G210" s="22">
        <v>5</v>
      </c>
      <c r="H210" s="22">
        <v>5</v>
      </c>
      <c r="I210" s="22">
        <v>3</v>
      </c>
      <c r="J210" s="2">
        <f t="shared" si="3"/>
        <v>0.8666666666666667</v>
      </c>
      <c r="K210" s="11" t="s">
        <v>13</v>
      </c>
      <c r="L210" s="11" t="s">
        <v>15</v>
      </c>
      <c r="M210" s="12" t="s">
        <v>28</v>
      </c>
    </row>
    <row r="211" spans="1:13" x14ac:dyDescent="0.2">
      <c r="A211" s="11" t="s">
        <v>25</v>
      </c>
      <c r="B211" s="11" t="s">
        <v>26</v>
      </c>
      <c r="C211" s="21">
        <v>582300</v>
      </c>
      <c r="D211" s="22">
        <v>3</v>
      </c>
      <c r="E211" s="22">
        <v>2</v>
      </c>
      <c r="F211" s="22">
        <v>4</v>
      </c>
      <c r="G211" s="22">
        <v>3</v>
      </c>
      <c r="H211" s="22">
        <v>4</v>
      </c>
      <c r="I211" s="22">
        <v>2</v>
      </c>
      <c r="J211" s="2">
        <f t="shared" si="3"/>
        <v>0.6</v>
      </c>
      <c r="K211" s="11" t="s">
        <v>13</v>
      </c>
      <c r="L211" s="11" t="s">
        <v>14</v>
      </c>
      <c r="M211" s="12" t="s">
        <v>27</v>
      </c>
    </row>
    <row r="212" spans="1:13" x14ac:dyDescent="0.2">
      <c r="A212" s="11" t="s">
        <v>25</v>
      </c>
      <c r="B212" s="11" t="s">
        <v>26</v>
      </c>
      <c r="C212" s="21">
        <v>582300</v>
      </c>
      <c r="D212" s="22">
        <v>5</v>
      </c>
      <c r="E212" s="22">
        <v>3</v>
      </c>
      <c r="F212" s="22">
        <v>3</v>
      </c>
      <c r="G212" s="22">
        <v>5</v>
      </c>
      <c r="H212" s="22">
        <v>5</v>
      </c>
      <c r="I212" s="22">
        <v>4</v>
      </c>
      <c r="J212" s="2">
        <f t="shared" si="3"/>
        <v>0.83333333333333337</v>
      </c>
      <c r="K212" s="11" t="s">
        <v>13</v>
      </c>
      <c r="L212" s="11" t="s">
        <v>14</v>
      </c>
      <c r="M212" s="12" t="s">
        <v>12</v>
      </c>
    </row>
    <row r="213" spans="1:13" x14ac:dyDescent="0.2">
      <c r="A213" s="11" t="s">
        <v>25</v>
      </c>
      <c r="B213" s="11" t="s">
        <v>26</v>
      </c>
      <c r="C213" s="21">
        <v>582300</v>
      </c>
      <c r="D213" s="22">
        <v>5</v>
      </c>
      <c r="E213" s="22">
        <v>4</v>
      </c>
      <c r="F213" s="22">
        <v>3</v>
      </c>
      <c r="G213" s="22">
        <v>4</v>
      </c>
      <c r="H213" s="22">
        <v>2</v>
      </c>
      <c r="I213" s="22">
        <v>4</v>
      </c>
      <c r="J213" s="2">
        <f t="shared" si="3"/>
        <v>0.73333333333333328</v>
      </c>
      <c r="K213" s="11" t="s">
        <v>13</v>
      </c>
      <c r="L213" s="11" t="s">
        <v>15</v>
      </c>
      <c r="M213" s="12" t="s">
        <v>12</v>
      </c>
    </row>
    <row r="214" spans="1:13" x14ac:dyDescent="0.2">
      <c r="A214" s="11" t="s">
        <v>25</v>
      </c>
      <c r="B214" s="11" t="s">
        <v>26</v>
      </c>
      <c r="C214" s="21">
        <v>582300</v>
      </c>
      <c r="D214" s="22">
        <v>5</v>
      </c>
      <c r="E214" s="22">
        <v>5</v>
      </c>
      <c r="F214" s="22">
        <v>4</v>
      </c>
      <c r="G214" s="22">
        <v>5</v>
      </c>
      <c r="H214" s="22">
        <v>5</v>
      </c>
      <c r="I214" s="22">
        <v>4</v>
      </c>
      <c r="J214" s="2">
        <f t="shared" si="3"/>
        <v>0.93333333333333335</v>
      </c>
      <c r="K214" s="11" t="s">
        <v>13</v>
      </c>
      <c r="L214" s="11" t="s">
        <v>14</v>
      </c>
      <c r="M214" s="12" t="s">
        <v>12</v>
      </c>
    </row>
    <row r="215" spans="1:13" ht="38.25" x14ac:dyDescent="0.2">
      <c r="A215" s="11" t="s">
        <v>25</v>
      </c>
      <c r="B215" s="11" t="s">
        <v>26</v>
      </c>
      <c r="C215" s="21">
        <v>582300</v>
      </c>
      <c r="D215" s="22">
        <v>5</v>
      </c>
      <c r="E215" s="22">
        <v>4</v>
      </c>
      <c r="F215" s="22">
        <v>4</v>
      </c>
      <c r="G215" s="22">
        <v>4</v>
      </c>
      <c r="H215" s="22">
        <v>4</v>
      </c>
      <c r="I215" s="22">
        <v>4</v>
      </c>
      <c r="J215" s="2">
        <f t="shared" si="3"/>
        <v>0.83333333333333337</v>
      </c>
      <c r="K215" s="11" t="s">
        <v>13</v>
      </c>
      <c r="L215" s="11" t="s">
        <v>14</v>
      </c>
      <c r="M215" s="12" t="s">
        <v>30</v>
      </c>
    </row>
    <row r="216" spans="1:13" ht="51" x14ac:dyDescent="0.2">
      <c r="A216" s="11" t="s">
        <v>25</v>
      </c>
      <c r="B216" s="11" t="s">
        <v>26</v>
      </c>
      <c r="C216" s="21">
        <v>582300</v>
      </c>
      <c r="D216" s="22">
        <v>5</v>
      </c>
      <c r="E216" s="22">
        <v>5</v>
      </c>
      <c r="F216" s="22">
        <v>5</v>
      </c>
      <c r="G216" s="22">
        <v>5</v>
      </c>
      <c r="H216" s="22">
        <v>5</v>
      </c>
      <c r="I216" s="22">
        <v>5</v>
      </c>
      <c r="J216" s="2">
        <f t="shared" si="3"/>
        <v>1</v>
      </c>
      <c r="K216" s="11" t="s">
        <v>13</v>
      </c>
      <c r="L216" s="11" t="s">
        <v>14</v>
      </c>
      <c r="M216" s="12" t="s">
        <v>29</v>
      </c>
    </row>
    <row r="217" spans="1:13" x14ac:dyDescent="0.2">
      <c r="A217" s="11" t="s">
        <v>63</v>
      </c>
      <c r="B217" s="11" t="s">
        <v>64</v>
      </c>
      <c r="C217" s="21">
        <v>50000</v>
      </c>
      <c r="D217" s="22">
        <v>4</v>
      </c>
      <c r="E217" s="22">
        <v>5</v>
      </c>
      <c r="F217" s="22">
        <v>4</v>
      </c>
      <c r="G217" s="22">
        <v>5</v>
      </c>
      <c r="H217" s="22">
        <v>5</v>
      </c>
      <c r="I217" s="22">
        <v>5</v>
      </c>
      <c r="J217" s="2">
        <f t="shared" si="3"/>
        <v>0.93333333333333335</v>
      </c>
      <c r="K217" s="11" t="s">
        <v>13</v>
      </c>
      <c r="L217" s="11" t="s">
        <v>15</v>
      </c>
      <c r="M217" s="12" t="s">
        <v>12</v>
      </c>
    </row>
    <row r="218" spans="1:13" x14ac:dyDescent="0.2">
      <c r="A218" s="11" t="s">
        <v>63</v>
      </c>
      <c r="B218" s="11" t="s">
        <v>64</v>
      </c>
      <c r="C218" s="21">
        <v>50000</v>
      </c>
      <c r="D218" s="22">
        <v>3</v>
      </c>
      <c r="E218" s="22">
        <v>3</v>
      </c>
      <c r="F218" s="22">
        <v>2</v>
      </c>
      <c r="G218" s="22">
        <v>3</v>
      </c>
      <c r="H218" s="22">
        <v>2</v>
      </c>
      <c r="I218" s="22">
        <v>3</v>
      </c>
      <c r="J218" s="2">
        <f t="shared" si="3"/>
        <v>0.53333333333333333</v>
      </c>
      <c r="K218" s="11" t="s">
        <v>13</v>
      </c>
      <c r="L218" s="11" t="s">
        <v>15</v>
      </c>
      <c r="M218" s="12" t="s">
        <v>12</v>
      </c>
    </row>
    <row r="219" spans="1:13" x14ac:dyDescent="0.2">
      <c r="A219" s="11" t="s">
        <v>63</v>
      </c>
      <c r="B219" s="11" t="s">
        <v>64</v>
      </c>
      <c r="C219" s="21">
        <v>50000</v>
      </c>
      <c r="D219" s="22">
        <v>3</v>
      </c>
      <c r="E219" s="22">
        <v>3</v>
      </c>
      <c r="F219" s="22">
        <v>3</v>
      </c>
      <c r="G219" s="22">
        <v>3</v>
      </c>
      <c r="H219" s="22">
        <v>3</v>
      </c>
      <c r="I219" s="22">
        <v>3</v>
      </c>
      <c r="J219" s="2">
        <f t="shared" si="3"/>
        <v>0.6</v>
      </c>
      <c r="K219" s="11" t="s">
        <v>13</v>
      </c>
      <c r="L219" s="11" t="s">
        <v>13</v>
      </c>
      <c r="M219" s="12" t="s">
        <v>12</v>
      </c>
    </row>
    <row r="220" spans="1:13" ht="51" x14ac:dyDescent="0.2">
      <c r="A220" s="11" t="s">
        <v>63</v>
      </c>
      <c r="B220" s="11" t="s">
        <v>64</v>
      </c>
      <c r="C220" s="21">
        <v>50000</v>
      </c>
      <c r="D220" s="22">
        <v>4</v>
      </c>
      <c r="E220" s="22">
        <v>4</v>
      </c>
      <c r="F220" s="22">
        <v>4</v>
      </c>
      <c r="G220" s="22">
        <v>4</v>
      </c>
      <c r="H220" s="22">
        <v>3</v>
      </c>
      <c r="I220" s="22">
        <v>4</v>
      </c>
      <c r="J220" s="2">
        <f t="shared" si="3"/>
        <v>0.76666666666666672</v>
      </c>
      <c r="K220" s="11" t="s">
        <v>13</v>
      </c>
      <c r="L220" s="11" t="s">
        <v>13</v>
      </c>
      <c r="M220" s="12" t="s">
        <v>66</v>
      </c>
    </row>
    <row r="221" spans="1:13" x14ac:dyDescent="0.2">
      <c r="A221" s="11" t="s">
        <v>63</v>
      </c>
      <c r="B221" s="11" t="s">
        <v>64</v>
      </c>
      <c r="C221" s="21">
        <v>50000</v>
      </c>
      <c r="D221" s="22">
        <v>2</v>
      </c>
      <c r="E221" s="22">
        <v>2</v>
      </c>
      <c r="F221" s="22">
        <v>3</v>
      </c>
      <c r="G221" s="22">
        <v>3</v>
      </c>
      <c r="H221" s="22">
        <v>1</v>
      </c>
      <c r="I221" s="22">
        <v>2</v>
      </c>
      <c r="J221" s="2">
        <f t="shared" si="3"/>
        <v>0.43333333333333335</v>
      </c>
      <c r="K221" s="11" t="s">
        <v>13</v>
      </c>
      <c r="L221" s="11" t="s">
        <v>15</v>
      </c>
      <c r="M221" s="12" t="s">
        <v>12</v>
      </c>
    </row>
    <row r="222" spans="1:13" x14ac:dyDescent="0.2">
      <c r="A222" s="11" t="s">
        <v>63</v>
      </c>
      <c r="B222" s="11" t="s">
        <v>64</v>
      </c>
      <c r="C222" s="21">
        <v>50000</v>
      </c>
      <c r="D222" s="22">
        <v>3</v>
      </c>
      <c r="E222" s="22">
        <v>4</v>
      </c>
      <c r="F222" s="22">
        <v>4</v>
      </c>
      <c r="G222" s="22">
        <v>4</v>
      </c>
      <c r="H222" s="22">
        <v>3</v>
      </c>
      <c r="I222" s="22">
        <v>4</v>
      </c>
      <c r="J222" s="2">
        <f t="shared" si="3"/>
        <v>0.73333333333333328</v>
      </c>
      <c r="K222" s="11" t="s">
        <v>13</v>
      </c>
      <c r="L222" s="11" t="s">
        <v>13</v>
      </c>
      <c r="M222" s="12" t="s">
        <v>12</v>
      </c>
    </row>
    <row r="223" spans="1:13" x14ac:dyDescent="0.2">
      <c r="A223" s="11" t="s">
        <v>63</v>
      </c>
      <c r="B223" s="11" t="s">
        <v>64</v>
      </c>
      <c r="C223" s="21">
        <v>50000</v>
      </c>
      <c r="D223" s="22">
        <v>2</v>
      </c>
      <c r="E223" s="22">
        <v>4</v>
      </c>
      <c r="F223" s="22">
        <v>4</v>
      </c>
      <c r="G223" s="22">
        <v>4</v>
      </c>
      <c r="H223" s="22">
        <v>3</v>
      </c>
      <c r="I223" s="22">
        <v>4</v>
      </c>
      <c r="J223" s="2">
        <f t="shared" si="3"/>
        <v>0.7</v>
      </c>
      <c r="K223" s="11" t="s">
        <v>15</v>
      </c>
      <c r="L223" s="11" t="s">
        <v>15</v>
      </c>
      <c r="M223" s="12" t="s">
        <v>12</v>
      </c>
    </row>
    <row r="224" spans="1:13" x14ac:dyDescent="0.2">
      <c r="A224" s="11" t="s">
        <v>63</v>
      </c>
      <c r="B224" s="11" t="s">
        <v>64</v>
      </c>
      <c r="C224" s="21">
        <v>50000</v>
      </c>
      <c r="D224" s="22">
        <v>3</v>
      </c>
      <c r="E224" s="22">
        <v>3</v>
      </c>
      <c r="F224" s="22">
        <v>3</v>
      </c>
      <c r="G224" s="22">
        <v>3</v>
      </c>
      <c r="H224" s="22">
        <v>2</v>
      </c>
      <c r="I224" s="22">
        <v>3</v>
      </c>
      <c r="J224" s="2">
        <f t="shared" si="3"/>
        <v>0.56666666666666665</v>
      </c>
      <c r="K224" s="11" t="s">
        <v>15</v>
      </c>
      <c r="L224" s="11" t="s">
        <v>15</v>
      </c>
      <c r="M224" s="12" t="s">
        <v>12</v>
      </c>
    </row>
    <row r="225" spans="1:13" x14ac:dyDescent="0.2">
      <c r="A225" s="11" t="s">
        <v>63</v>
      </c>
      <c r="B225" s="11" t="s">
        <v>64</v>
      </c>
      <c r="C225" s="21">
        <v>50000</v>
      </c>
      <c r="D225" s="22">
        <v>2</v>
      </c>
      <c r="E225" s="22">
        <v>2</v>
      </c>
      <c r="F225" s="22">
        <v>2</v>
      </c>
      <c r="G225" s="22">
        <v>2</v>
      </c>
      <c r="H225" s="22">
        <v>2</v>
      </c>
      <c r="I225" s="22">
        <v>2</v>
      </c>
      <c r="J225" s="2">
        <f t="shared" si="3"/>
        <v>0.4</v>
      </c>
      <c r="K225" s="11" t="s">
        <v>15</v>
      </c>
      <c r="L225" s="11" t="s">
        <v>15</v>
      </c>
      <c r="M225" s="12" t="s">
        <v>12</v>
      </c>
    </row>
    <row r="226" spans="1:13" x14ac:dyDescent="0.2">
      <c r="A226" s="11" t="s">
        <v>63</v>
      </c>
      <c r="B226" s="11" t="s">
        <v>64</v>
      </c>
      <c r="C226" s="21">
        <v>50000</v>
      </c>
      <c r="D226" s="22">
        <v>3</v>
      </c>
      <c r="E226" s="22">
        <v>3</v>
      </c>
      <c r="F226" s="22">
        <v>3</v>
      </c>
      <c r="G226" s="22">
        <v>3</v>
      </c>
      <c r="H226" s="22">
        <v>4</v>
      </c>
      <c r="I226" s="22">
        <v>3</v>
      </c>
      <c r="J226" s="2">
        <f t="shared" si="3"/>
        <v>0.6333333333333333</v>
      </c>
      <c r="K226" s="11" t="s">
        <v>15</v>
      </c>
      <c r="L226" s="11" t="s">
        <v>14</v>
      </c>
      <c r="M226" s="12" t="s">
        <v>12</v>
      </c>
    </row>
    <row r="227" spans="1:13" x14ac:dyDescent="0.2">
      <c r="A227" s="11" t="s">
        <v>63</v>
      </c>
      <c r="B227" s="11" t="s">
        <v>64</v>
      </c>
      <c r="C227" s="21">
        <v>50000</v>
      </c>
      <c r="D227" s="22">
        <v>3</v>
      </c>
      <c r="E227" s="22">
        <v>3</v>
      </c>
      <c r="F227" s="22">
        <v>3</v>
      </c>
      <c r="G227" s="22">
        <v>3</v>
      </c>
      <c r="H227" s="22">
        <v>3</v>
      </c>
      <c r="I227" s="22">
        <v>3</v>
      </c>
      <c r="J227" s="2">
        <f t="shared" si="3"/>
        <v>0.6</v>
      </c>
      <c r="K227" s="11" t="s">
        <v>15</v>
      </c>
      <c r="L227" s="11" t="s">
        <v>15</v>
      </c>
      <c r="M227" s="12" t="s">
        <v>12</v>
      </c>
    </row>
    <row r="228" spans="1:13" ht="102" x14ac:dyDescent="0.2">
      <c r="A228" s="11" t="s">
        <v>63</v>
      </c>
      <c r="B228" s="11" t="s">
        <v>64</v>
      </c>
      <c r="C228" s="21">
        <v>50000</v>
      </c>
      <c r="D228" s="22">
        <v>3</v>
      </c>
      <c r="E228" s="22">
        <v>4</v>
      </c>
      <c r="F228" s="22">
        <v>4</v>
      </c>
      <c r="G228" s="22">
        <v>3</v>
      </c>
      <c r="H228" s="22">
        <v>5</v>
      </c>
      <c r="I228" s="22">
        <v>5</v>
      </c>
      <c r="J228" s="2">
        <f t="shared" si="3"/>
        <v>0.8</v>
      </c>
      <c r="K228" s="11" t="s">
        <v>15</v>
      </c>
      <c r="L228" s="11" t="s">
        <v>15</v>
      </c>
      <c r="M228" s="12" t="s">
        <v>65</v>
      </c>
    </row>
    <row r="229" spans="1:13" x14ac:dyDescent="0.2">
      <c r="A229" s="11" t="s">
        <v>10</v>
      </c>
      <c r="B229" s="11" t="s">
        <v>11</v>
      </c>
      <c r="C229" s="21">
        <v>42590</v>
      </c>
      <c r="D229" s="22">
        <v>5</v>
      </c>
      <c r="E229" s="22">
        <v>5</v>
      </c>
      <c r="F229" s="22">
        <v>5</v>
      </c>
      <c r="G229" s="22">
        <v>5</v>
      </c>
      <c r="H229" s="22">
        <v>5</v>
      </c>
      <c r="I229" s="22">
        <v>5</v>
      </c>
      <c r="J229" s="2">
        <f t="shared" si="3"/>
        <v>1</v>
      </c>
      <c r="K229" s="11" t="s">
        <v>13</v>
      </c>
      <c r="L229" s="11" t="s">
        <v>15</v>
      </c>
      <c r="M229" s="12" t="s">
        <v>12</v>
      </c>
    </row>
    <row r="230" spans="1:13" x14ac:dyDescent="0.2">
      <c r="A230" s="11" t="s">
        <v>10</v>
      </c>
      <c r="B230" s="11" t="s">
        <v>11</v>
      </c>
      <c r="C230" s="21">
        <v>42590</v>
      </c>
      <c r="D230" s="22">
        <v>4</v>
      </c>
      <c r="E230" s="22">
        <v>4</v>
      </c>
      <c r="F230" s="22">
        <v>4</v>
      </c>
      <c r="G230" s="22">
        <v>4</v>
      </c>
      <c r="H230" s="22">
        <v>4</v>
      </c>
      <c r="I230" s="22">
        <v>3</v>
      </c>
      <c r="J230" s="2">
        <f t="shared" si="3"/>
        <v>0.76666666666666672</v>
      </c>
      <c r="K230" s="11" t="s">
        <v>13</v>
      </c>
      <c r="L230" s="11" t="s">
        <v>14</v>
      </c>
      <c r="M230" s="12" t="s">
        <v>12</v>
      </c>
    </row>
    <row r="231" spans="1:13" x14ac:dyDescent="0.2">
      <c r="A231" s="11" t="s">
        <v>10</v>
      </c>
      <c r="B231" s="11" t="s">
        <v>11</v>
      </c>
      <c r="C231" s="21">
        <v>42590</v>
      </c>
      <c r="D231" s="22">
        <v>5</v>
      </c>
      <c r="E231" s="22">
        <v>5</v>
      </c>
      <c r="F231" s="22">
        <v>5</v>
      </c>
      <c r="G231" s="22">
        <v>5</v>
      </c>
      <c r="H231" s="22">
        <v>5</v>
      </c>
      <c r="I231" s="22">
        <v>5</v>
      </c>
      <c r="J231" s="2">
        <f t="shared" si="3"/>
        <v>1</v>
      </c>
      <c r="K231" s="11" t="s">
        <v>13</v>
      </c>
      <c r="L231" s="11" t="s">
        <v>15</v>
      </c>
      <c r="M231" s="12" t="s">
        <v>12</v>
      </c>
    </row>
    <row r="232" spans="1:13" x14ac:dyDescent="0.2">
      <c r="A232" s="11" t="s">
        <v>10</v>
      </c>
      <c r="B232" s="11" t="s">
        <v>11</v>
      </c>
      <c r="C232" s="21">
        <v>42590</v>
      </c>
      <c r="D232" s="22">
        <v>5</v>
      </c>
      <c r="E232" s="22">
        <v>5</v>
      </c>
      <c r="F232" s="22">
        <v>5</v>
      </c>
      <c r="G232" s="22">
        <v>5</v>
      </c>
      <c r="H232" s="22">
        <v>5</v>
      </c>
      <c r="I232" s="22">
        <v>5</v>
      </c>
      <c r="J232" s="2">
        <f t="shared" si="3"/>
        <v>1</v>
      </c>
      <c r="K232" s="11" t="s">
        <v>13</v>
      </c>
      <c r="L232" s="11" t="s">
        <v>14</v>
      </c>
      <c r="M232" s="12" t="s">
        <v>12</v>
      </c>
    </row>
    <row r="233" spans="1:13" x14ac:dyDescent="0.2">
      <c r="A233" s="11" t="s">
        <v>10</v>
      </c>
      <c r="B233" s="11" t="s">
        <v>11</v>
      </c>
      <c r="C233" s="21">
        <v>42590</v>
      </c>
      <c r="D233" s="22">
        <v>4</v>
      </c>
      <c r="E233" s="22">
        <v>4</v>
      </c>
      <c r="F233" s="22">
        <v>4</v>
      </c>
      <c r="G233" s="22">
        <v>3</v>
      </c>
      <c r="H233" s="22">
        <v>4</v>
      </c>
      <c r="I233" s="22">
        <v>4</v>
      </c>
      <c r="J233" s="2">
        <f t="shared" si="3"/>
        <v>0.76666666666666672</v>
      </c>
      <c r="K233" s="11" t="s">
        <v>13</v>
      </c>
      <c r="L233" s="11" t="s">
        <v>14</v>
      </c>
      <c r="M233" s="12" t="s">
        <v>12</v>
      </c>
    </row>
    <row r="234" spans="1:13" x14ac:dyDescent="0.2">
      <c r="A234" s="11" t="s">
        <v>10</v>
      </c>
      <c r="B234" s="11" t="s">
        <v>11</v>
      </c>
      <c r="C234" s="21">
        <v>42590</v>
      </c>
      <c r="D234" s="22">
        <v>4</v>
      </c>
      <c r="E234" s="22">
        <v>5</v>
      </c>
      <c r="F234" s="22">
        <v>5</v>
      </c>
      <c r="G234" s="22">
        <v>5</v>
      </c>
      <c r="H234" s="22">
        <v>5</v>
      </c>
      <c r="I234" s="22">
        <v>4</v>
      </c>
      <c r="J234" s="2">
        <f t="shared" si="3"/>
        <v>0.93333333333333335</v>
      </c>
      <c r="K234" s="11" t="s">
        <v>13</v>
      </c>
      <c r="L234" s="11" t="s">
        <v>14</v>
      </c>
      <c r="M234" s="12" t="s">
        <v>12</v>
      </c>
    </row>
    <row r="235" spans="1:13" x14ac:dyDescent="0.2">
      <c r="A235" s="11" t="s">
        <v>10</v>
      </c>
      <c r="B235" s="11" t="s">
        <v>11</v>
      </c>
      <c r="C235" s="21">
        <v>42590</v>
      </c>
      <c r="D235" s="22">
        <v>5</v>
      </c>
      <c r="E235" s="22">
        <v>5</v>
      </c>
      <c r="F235" s="22">
        <v>5</v>
      </c>
      <c r="G235" s="22">
        <v>5</v>
      </c>
      <c r="H235" s="22">
        <v>5</v>
      </c>
      <c r="I235" s="22">
        <v>5</v>
      </c>
      <c r="J235" s="2">
        <f t="shared" si="3"/>
        <v>1</v>
      </c>
      <c r="K235" s="11" t="s">
        <v>13</v>
      </c>
      <c r="L235" s="11" t="s">
        <v>14</v>
      </c>
      <c r="M235" s="12" t="s">
        <v>12</v>
      </c>
    </row>
    <row r="236" spans="1:13" x14ac:dyDescent="0.2">
      <c r="A236" s="11" t="s">
        <v>10</v>
      </c>
      <c r="B236" s="11" t="s">
        <v>11</v>
      </c>
      <c r="C236" s="21">
        <v>42590</v>
      </c>
      <c r="D236" s="22">
        <v>4</v>
      </c>
      <c r="E236" s="22">
        <v>3</v>
      </c>
      <c r="F236" s="22">
        <v>3</v>
      </c>
      <c r="G236" s="22">
        <v>3</v>
      </c>
      <c r="H236" s="22">
        <v>3</v>
      </c>
      <c r="I236" s="22">
        <v>3</v>
      </c>
      <c r="J236" s="2">
        <f t="shared" si="3"/>
        <v>0.6333333333333333</v>
      </c>
      <c r="K236" s="11" t="s">
        <v>15</v>
      </c>
      <c r="L236" s="11" t="s">
        <v>14</v>
      </c>
      <c r="M236" s="12" t="s">
        <v>12</v>
      </c>
    </row>
    <row r="237" spans="1:13" x14ac:dyDescent="0.2">
      <c r="A237" s="11" t="s">
        <v>10</v>
      </c>
      <c r="B237" s="11" t="s">
        <v>11</v>
      </c>
      <c r="C237" s="21">
        <v>42590</v>
      </c>
      <c r="D237" s="22">
        <v>2</v>
      </c>
      <c r="E237" s="22">
        <v>5</v>
      </c>
      <c r="F237" s="22">
        <v>5</v>
      </c>
      <c r="G237" s="22">
        <v>4</v>
      </c>
      <c r="H237" s="22">
        <v>4</v>
      </c>
      <c r="I237" s="22">
        <v>4</v>
      </c>
      <c r="J237" s="2">
        <f t="shared" si="3"/>
        <v>0.8</v>
      </c>
      <c r="K237" s="11" t="s">
        <v>15</v>
      </c>
      <c r="L237" s="11" t="s">
        <v>14</v>
      </c>
      <c r="M237" s="12" t="s">
        <v>12</v>
      </c>
    </row>
    <row r="238" spans="1:13" ht="25.5" x14ac:dyDescent="0.2">
      <c r="A238" s="11" t="s">
        <v>10</v>
      </c>
      <c r="B238" s="11" t="s">
        <v>11</v>
      </c>
      <c r="C238" s="21">
        <v>42590</v>
      </c>
      <c r="D238" s="22">
        <v>5</v>
      </c>
      <c r="E238" s="22">
        <v>4</v>
      </c>
      <c r="F238" s="22">
        <v>3</v>
      </c>
      <c r="G238" s="22">
        <v>5</v>
      </c>
      <c r="H238" s="22">
        <v>5</v>
      </c>
      <c r="I238" s="22">
        <v>4</v>
      </c>
      <c r="J238" s="2">
        <f t="shared" si="3"/>
        <v>0.8666666666666667</v>
      </c>
      <c r="K238" s="11" t="s">
        <v>15</v>
      </c>
      <c r="L238" s="11" t="s">
        <v>14</v>
      </c>
      <c r="M238" s="12" t="s">
        <v>16</v>
      </c>
    </row>
    <row r="239" spans="1:13" x14ac:dyDescent="0.2">
      <c r="A239" s="11" t="s">
        <v>10</v>
      </c>
      <c r="B239" s="11" t="s">
        <v>11</v>
      </c>
      <c r="C239" s="21">
        <v>42590</v>
      </c>
      <c r="D239" s="22">
        <v>2</v>
      </c>
      <c r="E239" s="22">
        <v>1</v>
      </c>
      <c r="F239" s="22">
        <v>3</v>
      </c>
      <c r="G239" s="22">
        <v>2</v>
      </c>
      <c r="H239" s="22">
        <v>2</v>
      </c>
      <c r="I239" s="22">
        <v>2</v>
      </c>
      <c r="J239" s="2">
        <f t="shared" si="3"/>
        <v>0.4</v>
      </c>
      <c r="K239" s="11" t="s">
        <v>15</v>
      </c>
      <c r="L239" s="11" t="s">
        <v>15</v>
      </c>
      <c r="M239" s="12" t="s">
        <v>12</v>
      </c>
    </row>
    <row r="240" spans="1:13" x14ac:dyDescent="0.2">
      <c r="A240" s="11" t="s">
        <v>10</v>
      </c>
      <c r="B240" s="11" t="s">
        <v>11</v>
      </c>
      <c r="C240" s="21">
        <v>42590</v>
      </c>
      <c r="D240" s="22">
        <v>3</v>
      </c>
      <c r="E240" s="22">
        <v>3</v>
      </c>
      <c r="F240" s="22">
        <v>3</v>
      </c>
      <c r="G240" s="22">
        <v>4</v>
      </c>
      <c r="H240" s="22">
        <v>4</v>
      </c>
      <c r="I240" s="22">
        <v>4</v>
      </c>
      <c r="J240" s="2">
        <f t="shared" si="3"/>
        <v>0.7</v>
      </c>
      <c r="K240" s="11" t="s">
        <v>15</v>
      </c>
      <c r="L240" s="11" t="s">
        <v>14</v>
      </c>
      <c r="M240" s="12" t="s">
        <v>12</v>
      </c>
    </row>
    <row r="241" spans="1:13" x14ac:dyDescent="0.2">
      <c r="A241" s="11" t="s">
        <v>95</v>
      </c>
      <c r="B241" s="11" t="s">
        <v>96</v>
      </c>
      <c r="C241" s="21">
        <v>90600</v>
      </c>
      <c r="D241" s="22">
        <v>5</v>
      </c>
      <c r="E241" s="22">
        <v>5</v>
      </c>
      <c r="F241" s="22">
        <v>5</v>
      </c>
      <c r="G241" s="22">
        <v>5</v>
      </c>
      <c r="H241" s="22">
        <v>5</v>
      </c>
      <c r="I241" s="22">
        <v>4</v>
      </c>
      <c r="J241" s="2">
        <f t="shared" si="3"/>
        <v>0.96666666666666667</v>
      </c>
      <c r="K241" s="11" t="s">
        <v>13</v>
      </c>
      <c r="L241" s="11" t="s">
        <v>15</v>
      </c>
      <c r="M241" s="12" t="s">
        <v>12</v>
      </c>
    </row>
    <row r="242" spans="1:13" x14ac:dyDescent="0.2">
      <c r="A242" s="11" t="s">
        <v>95</v>
      </c>
      <c r="B242" s="11" t="s">
        <v>96</v>
      </c>
      <c r="C242" s="21">
        <v>90600</v>
      </c>
      <c r="D242" s="22">
        <v>3</v>
      </c>
      <c r="E242" s="22">
        <v>3</v>
      </c>
      <c r="F242" s="22">
        <v>2</v>
      </c>
      <c r="G242" s="22">
        <v>5</v>
      </c>
      <c r="H242" s="22">
        <v>4</v>
      </c>
      <c r="I242" s="22">
        <v>3</v>
      </c>
      <c r="J242" s="2">
        <f t="shared" si="3"/>
        <v>0.66666666666666663</v>
      </c>
      <c r="K242" s="11" t="s">
        <v>13</v>
      </c>
      <c r="L242" s="11" t="s">
        <v>15</v>
      </c>
      <c r="M242" s="12" t="s">
        <v>12</v>
      </c>
    </row>
    <row r="243" spans="1:13" x14ac:dyDescent="0.2">
      <c r="A243" s="11" t="s">
        <v>95</v>
      </c>
      <c r="B243" s="11" t="s">
        <v>96</v>
      </c>
      <c r="C243" s="21">
        <v>90600</v>
      </c>
      <c r="D243" s="22">
        <v>4</v>
      </c>
      <c r="E243" s="22">
        <v>4</v>
      </c>
      <c r="F243" s="22">
        <v>5</v>
      </c>
      <c r="G243" s="22">
        <v>5</v>
      </c>
      <c r="H243" s="22">
        <v>5</v>
      </c>
      <c r="I243" s="22">
        <v>5</v>
      </c>
      <c r="J243" s="2">
        <f t="shared" si="3"/>
        <v>0.93333333333333335</v>
      </c>
      <c r="K243" s="11" t="s">
        <v>13</v>
      </c>
      <c r="L243" s="11" t="s">
        <v>13</v>
      </c>
      <c r="M243" s="12" t="s">
        <v>12</v>
      </c>
    </row>
    <row r="244" spans="1:13" x14ac:dyDescent="0.2">
      <c r="A244" s="11" t="s">
        <v>95</v>
      </c>
      <c r="B244" s="11" t="s">
        <v>96</v>
      </c>
      <c r="C244" s="21">
        <v>90600</v>
      </c>
      <c r="D244" s="22">
        <v>4</v>
      </c>
      <c r="E244" s="22">
        <v>4</v>
      </c>
      <c r="F244" s="22">
        <v>4</v>
      </c>
      <c r="G244" s="22">
        <v>5</v>
      </c>
      <c r="H244" s="22">
        <v>5</v>
      </c>
      <c r="I244" s="22">
        <v>4</v>
      </c>
      <c r="J244" s="2">
        <f t="shared" si="3"/>
        <v>0.8666666666666667</v>
      </c>
      <c r="K244" s="11" t="s">
        <v>13</v>
      </c>
      <c r="L244" s="11" t="s">
        <v>15</v>
      </c>
      <c r="M244" s="12" t="s">
        <v>12</v>
      </c>
    </row>
    <row r="245" spans="1:13" x14ac:dyDescent="0.2">
      <c r="A245" s="11" t="s">
        <v>95</v>
      </c>
      <c r="B245" s="11" t="s">
        <v>96</v>
      </c>
      <c r="C245" s="21">
        <v>90600</v>
      </c>
      <c r="D245" s="22">
        <v>5</v>
      </c>
      <c r="E245" s="22">
        <v>5</v>
      </c>
      <c r="F245" s="22">
        <v>5</v>
      </c>
      <c r="G245" s="22">
        <v>5</v>
      </c>
      <c r="H245" s="22">
        <v>5</v>
      </c>
      <c r="I245" s="22">
        <v>5</v>
      </c>
      <c r="J245" s="2">
        <f t="shared" si="3"/>
        <v>1</v>
      </c>
      <c r="K245" s="11" t="s">
        <v>13</v>
      </c>
      <c r="L245" s="11" t="s">
        <v>15</v>
      </c>
      <c r="M245" s="12" t="s">
        <v>12</v>
      </c>
    </row>
    <row r="246" spans="1:13" x14ac:dyDescent="0.2">
      <c r="A246" s="11" t="s">
        <v>95</v>
      </c>
      <c r="B246" s="11" t="s">
        <v>96</v>
      </c>
      <c r="C246" s="21">
        <v>90600</v>
      </c>
      <c r="D246" s="22">
        <v>5</v>
      </c>
      <c r="E246" s="22">
        <v>4</v>
      </c>
      <c r="F246" s="22">
        <v>2</v>
      </c>
      <c r="G246" s="22">
        <v>4</v>
      </c>
      <c r="H246" s="22">
        <v>5</v>
      </c>
      <c r="I246" s="22">
        <v>3</v>
      </c>
      <c r="J246" s="2">
        <f t="shared" si="3"/>
        <v>0.76666666666666672</v>
      </c>
      <c r="K246" s="11" t="s">
        <v>13</v>
      </c>
      <c r="L246" s="11" t="s">
        <v>14</v>
      </c>
      <c r="M246" s="12" t="s">
        <v>27</v>
      </c>
    </row>
    <row r="247" spans="1:13" x14ac:dyDescent="0.2">
      <c r="A247" s="11" t="s">
        <v>95</v>
      </c>
      <c r="B247" s="11" t="s">
        <v>96</v>
      </c>
      <c r="C247" s="21">
        <v>90600</v>
      </c>
      <c r="D247" s="22">
        <v>4</v>
      </c>
      <c r="E247" s="22">
        <v>4</v>
      </c>
      <c r="F247" s="22">
        <v>4</v>
      </c>
      <c r="G247" s="22">
        <v>4</v>
      </c>
      <c r="H247" s="22">
        <v>4</v>
      </c>
      <c r="I247" s="22">
        <v>4</v>
      </c>
      <c r="J247" s="2">
        <f t="shared" si="3"/>
        <v>0.8</v>
      </c>
      <c r="K247" s="11" t="s">
        <v>13</v>
      </c>
      <c r="L247" s="11" t="s">
        <v>15</v>
      </c>
      <c r="M247" s="12" t="s">
        <v>12</v>
      </c>
    </row>
    <row r="248" spans="1:13" x14ac:dyDescent="0.2">
      <c r="A248" s="11" t="s">
        <v>95</v>
      </c>
      <c r="B248" s="11" t="s">
        <v>96</v>
      </c>
      <c r="C248" s="21">
        <v>90600</v>
      </c>
      <c r="D248" s="22">
        <v>4</v>
      </c>
      <c r="E248" s="22">
        <v>4</v>
      </c>
      <c r="F248" s="22">
        <v>4</v>
      </c>
      <c r="G248" s="22">
        <v>3</v>
      </c>
      <c r="H248" s="22">
        <v>5</v>
      </c>
      <c r="I248" s="22">
        <v>4</v>
      </c>
      <c r="J248" s="2">
        <f t="shared" si="3"/>
        <v>0.8</v>
      </c>
      <c r="K248" s="11" t="s">
        <v>13</v>
      </c>
      <c r="L248" s="11" t="s">
        <v>15</v>
      </c>
      <c r="M248" s="12" t="s">
        <v>12</v>
      </c>
    </row>
    <row r="249" spans="1:13" x14ac:dyDescent="0.2">
      <c r="A249" s="11" t="s">
        <v>95</v>
      </c>
      <c r="B249" s="11" t="s">
        <v>96</v>
      </c>
      <c r="C249" s="21">
        <v>90600</v>
      </c>
      <c r="D249" s="22">
        <v>4</v>
      </c>
      <c r="E249" s="22">
        <v>4</v>
      </c>
      <c r="F249" s="22">
        <v>3</v>
      </c>
      <c r="G249" s="22">
        <v>5</v>
      </c>
      <c r="H249" s="22">
        <v>5</v>
      </c>
      <c r="I249" s="22">
        <v>5</v>
      </c>
      <c r="J249" s="2">
        <f t="shared" si="3"/>
        <v>0.8666666666666667</v>
      </c>
      <c r="K249" s="11" t="s">
        <v>13</v>
      </c>
      <c r="L249" s="11" t="s">
        <v>13</v>
      </c>
      <c r="M249" s="12" t="s">
        <v>12</v>
      </c>
    </row>
    <row r="250" spans="1:13" x14ac:dyDescent="0.2">
      <c r="A250" s="11" t="s">
        <v>95</v>
      </c>
      <c r="B250" s="11" t="s">
        <v>96</v>
      </c>
      <c r="C250" s="21">
        <v>90600</v>
      </c>
      <c r="D250" s="22">
        <v>5</v>
      </c>
      <c r="E250" s="22">
        <v>4</v>
      </c>
      <c r="F250" s="22">
        <v>4</v>
      </c>
      <c r="G250" s="22">
        <v>5</v>
      </c>
      <c r="H250" s="22">
        <v>4</v>
      </c>
      <c r="I250" s="22">
        <v>5</v>
      </c>
      <c r="J250" s="2">
        <f t="shared" si="3"/>
        <v>0.9</v>
      </c>
      <c r="K250" s="11" t="s">
        <v>13</v>
      </c>
      <c r="L250" s="11" t="s">
        <v>15</v>
      </c>
      <c r="M250" s="12" t="s">
        <v>12</v>
      </c>
    </row>
    <row r="251" spans="1:13" ht="51" x14ac:dyDescent="0.2">
      <c r="A251" s="11" t="s">
        <v>95</v>
      </c>
      <c r="B251" s="11" t="s">
        <v>96</v>
      </c>
      <c r="C251" s="21">
        <v>90600</v>
      </c>
      <c r="D251" s="22">
        <v>4</v>
      </c>
      <c r="E251" s="22">
        <v>5</v>
      </c>
      <c r="F251" s="22">
        <v>4</v>
      </c>
      <c r="G251" s="22">
        <v>5</v>
      </c>
      <c r="H251" s="22">
        <v>5</v>
      </c>
      <c r="I251" s="22">
        <v>5</v>
      </c>
      <c r="J251" s="2">
        <f t="shared" si="3"/>
        <v>0.93333333333333335</v>
      </c>
      <c r="K251" s="11" t="s">
        <v>13</v>
      </c>
      <c r="L251" s="11" t="s">
        <v>13</v>
      </c>
      <c r="M251" s="12" t="s">
        <v>97</v>
      </c>
    </row>
    <row r="252" spans="1:13" ht="51" x14ac:dyDescent="0.2">
      <c r="A252" s="11" t="s">
        <v>95</v>
      </c>
      <c r="B252" s="11" t="s">
        <v>96</v>
      </c>
      <c r="C252" s="21">
        <v>90600</v>
      </c>
      <c r="D252" s="22">
        <v>4</v>
      </c>
      <c r="E252" s="22">
        <v>3</v>
      </c>
      <c r="F252" s="22">
        <v>4</v>
      </c>
      <c r="G252" s="22">
        <v>4</v>
      </c>
      <c r="H252" s="22">
        <v>4</v>
      </c>
      <c r="I252" s="22">
        <v>4</v>
      </c>
      <c r="J252" s="2">
        <f t="shared" si="3"/>
        <v>0.76666666666666672</v>
      </c>
      <c r="K252" s="11" t="s">
        <v>15</v>
      </c>
      <c r="L252" s="11" t="s">
        <v>14</v>
      </c>
      <c r="M252" s="12" t="s">
        <v>98</v>
      </c>
    </row>
    <row r="253" spans="1:13" x14ac:dyDescent="0.2">
      <c r="A253" s="11" t="s">
        <v>85</v>
      </c>
      <c r="B253" s="11" t="s">
        <v>86</v>
      </c>
      <c r="C253" s="21">
        <v>91045</v>
      </c>
      <c r="D253" s="22">
        <v>5</v>
      </c>
      <c r="E253" s="22">
        <v>5</v>
      </c>
      <c r="F253" s="22">
        <v>5</v>
      </c>
      <c r="G253" s="22">
        <v>5</v>
      </c>
      <c r="H253" s="22">
        <v>5</v>
      </c>
      <c r="I253" s="22">
        <v>5</v>
      </c>
      <c r="J253" s="2">
        <f t="shared" si="3"/>
        <v>1</v>
      </c>
      <c r="K253" s="11" t="s">
        <v>13</v>
      </c>
      <c r="L253" s="11" t="s">
        <v>15</v>
      </c>
      <c r="M253" s="12" t="s">
        <v>12</v>
      </c>
    </row>
    <row r="254" spans="1:13" x14ac:dyDescent="0.2">
      <c r="A254" s="11" t="s">
        <v>85</v>
      </c>
      <c r="B254" s="11" t="s">
        <v>86</v>
      </c>
      <c r="C254" s="21">
        <v>91045</v>
      </c>
      <c r="D254" s="22">
        <v>2</v>
      </c>
      <c r="E254" s="22">
        <v>2</v>
      </c>
      <c r="F254" s="22">
        <v>2</v>
      </c>
      <c r="G254" s="22">
        <v>4</v>
      </c>
      <c r="H254" s="22">
        <v>3</v>
      </c>
      <c r="I254" s="22">
        <v>3</v>
      </c>
      <c r="J254" s="2">
        <f t="shared" si="3"/>
        <v>0.53333333333333333</v>
      </c>
      <c r="K254" s="11" t="s">
        <v>13</v>
      </c>
      <c r="L254" s="11" t="s">
        <v>15</v>
      </c>
      <c r="M254" s="12" t="s">
        <v>12</v>
      </c>
    </row>
    <row r="255" spans="1:13" x14ac:dyDescent="0.2">
      <c r="A255" s="11" t="s">
        <v>85</v>
      </c>
      <c r="B255" s="11" t="s">
        <v>86</v>
      </c>
      <c r="C255" s="21">
        <v>91045</v>
      </c>
      <c r="D255" s="22">
        <v>4</v>
      </c>
      <c r="E255" s="22">
        <v>3</v>
      </c>
      <c r="F255" s="22">
        <v>3</v>
      </c>
      <c r="G255" s="22">
        <v>3</v>
      </c>
      <c r="H255" s="22">
        <v>5</v>
      </c>
      <c r="I255" s="22">
        <v>3</v>
      </c>
      <c r="J255" s="2">
        <f t="shared" si="3"/>
        <v>0.7</v>
      </c>
      <c r="K255" s="11" t="s">
        <v>13</v>
      </c>
      <c r="L255" s="11" t="s">
        <v>15</v>
      </c>
      <c r="M255" s="12" t="s">
        <v>12</v>
      </c>
    </row>
    <row r="256" spans="1:13" ht="25.5" x14ac:dyDescent="0.2">
      <c r="A256" s="11" t="s">
        <v>85</v>
      </c>
      <c r="B256" s="11" t="s">
        <v>86</v>
      </c>
      <c r="C256" s="21">
        <v>91045</v>
      </c>
      <c r="D256" s="22">
        <v>4</v>
      </c>
      <c r="E256" s="22">
        <v>3</v>
      </c>
      <c r="F256" s="22">
        <v>4</v>
      </c>
      <c r="G256" s="22">
        <v>3</v>
      </c>
      <c r="H256" s="22">
        <v>4</v>
      </c>
      <c r="I256" s="22">
        <v>3</v>
      </c>
      <c r="J256" s="2">
        <f t="shared" si="3"/>
        <v>0.7</v>
      </c>
      <c r="K256" s="11" t="s">
        <v>13</v>
      </c>
      <c r="L256" s="11" t="s">
        <v>15</v>
      </c>
      <c r="M256" s="12" t="s">
        <v>87</v>
      </c>
    </row>
    <row r="257" spans="1:13" x14ac:dyDescent="0.2">
      <c r="A257" s="11" t="s">
        <v>85</v>
      </c>
      <c r="B257" s="11" t="s">
        <v>86</v>
      </c>
      <c r="C257" s="21">
        <v>91045</v>
      </c>
      <c r="D257" s="22">
        <v>4</v>
      </c>
      <c r="E257" s="22">
        <v>3</v>
      </c>
      <c r="F257" s="22">
        <v>4</v>
      </c>
      <c r="G257" s="22">
        <v>3</v>
      </c>
      <c r="H257" s="22">
        <v>3</v>
      </c>
      <c r="I257" s="22">
        <v>3</v>
      </c>
      <c r="J257" s="2">
        <f t="shared" si="3"/>
        <v>0.66666666666666663</v>
      </c>
      <c r="K257" s="11" t="s">
        <v>13</v>
      </c>
      <c r="L257" s="11" t="s">
        <v>15</v>
      </c>
      <c r="M257" s="12" t="s">
        <v>12</v>
      </c>
    </row>
    <row r="258" spans="1:13" ht="25.5" x14ac:dyDescent="0.2">
      <c r="A258" s="11" t="s">
        <v>85</v>
      </c>
      <c r="B258" s="11" t="s">
        <v>86</v>
      </c>
      <c r="C258" s="21">
        <v>91045</v>
      </c>
      <c r="D258" s="22">
        <v>5</v>
      </c>
      <c r="E258" s="22">
        <v>5</v>
      </c>
      <c r="F258" s="22">
        <v>5</v>
      </c>
      <c r="G258" s="22">
        <v>4</v>
      </c>
      <c r="H258" s="22">
        <v>5</v>
      </c>
      <c r="I258" s="22">
        <v>5</v>
      </c>
      <c r="J258" s="2">
        <f t="shared" ref="J258:J321" si="4">SUM(D258:I258)/30</f>
        <v>0.96666666666666667</v>
      </c>
      <c r="K258" s="11" t="s">
        <v>13</v>
      </c>
      <c r="L258" s="11" t="s">
        <v>15</v>
      </c>
      <c r="M258" s="12" t="s">
        <v>89</v>
      </c>
    </row>
    <row r="259" spans="1:13" x14ac:dyDescent="0.2">
      <c r="A259" s="11" t="s">
        <v>85</v>
      </c>
      <c r="B259" s="11" t="s">
        <v>86</v>
      </c>
      <c r="C259" s="21">
        <v>91045</v>
      </c>
      <c r="D259" s="22">
        <v>4</v>
      </c>
      <c r="E259" s="22">
        <v>4</v>
      </c>
      <c r="F259" s="22">
        <v>3</v>
      </c>
      <c r="G259" s="22">
        <v>3</v>
      </c>
      <c r="H259" s="22">
        <v>3</v>
      </c>
      <c r="I259" s="22">
        <v>3</v>
      </c>
      <c r="J259" s="2">
        <f t="shared" si="4"/>
        <v>0.66666666666666663</v>
      </c>
      <c r="K259" s="11" t="s">
        <v>13</v>
      </c>
      <c r="L259" s="11" t="s">
        <v>15</v>
      </c>
      <c r="M259" s="12" t="s">
        <v>12</v>
      </c>
    </row>
    <row r="260" spans="1:13" x14ac:dyDescent="0.2">
      <c r="A260" s="11" t="s">
        <v>85</v>
      </c>
      <c r="B260" s="11" t="s">
        <v>86</v>
      </c>
      <c r="C260" s="21">
        <v>91045</v>
      </c>
      <c r="D260" s="22">
        <v>4</v>
      </c>
      <c r="E260" s="22">
        <v>3</v>
      </c>
      <c r="F260" s="22">
        <v>3</v>
      </c>
      <c r="G260" s="22">
        <v>4</v>
      </c>
      <c r="H260" s="22">
        <v>4</v>
      </c>
      <c r="I260" s="22">
        <v>4</v>
      </c>
      <c r="J260" s="2">
        <f t="shared" si="4"/>
        <v>0.73333333333333328</v>
      </c>
      <c r="K260" s="11" t="s">
        <v>13</v>
      </c>
      <c r="L260" s="11" t="s">
        <v>15</v>
      </c>
      <c r="M260" s="12" t="s">
        <v>12</v>
      </c>
    </row>
    <row r="261" spans="1:13" x14ac:dyDescent="0.2">
      <c r="A261" s="11" t="s">
        <v>85</v>
      </c>
      <c r="B261" s="11" t="s">
        <v>86</v>
      </c>
      <c r="C261" s="21">
        <v>91045</v>
      </c>
      <c r="D261" s="22">
        <v>3</v>
      </c>
      <c r="E261" s="22">
        <v>3</v>
      </c>
      <c r="F261" s="22">
        <v>4</v>
      </c>
      <c r="G261" s="22">
        <v>3</v>
      </c>
      <c r="H261" s="22">
        <v>3</v>
      </c>
      <c r="I261" s="22">
        <v>4</v>
      </c>
      <c r="J261" s="2">
        <f t="shared" si="4"/>
        <v>0.66666666666666663</v>
      </c>
      <c r="K261" s="11" t="s">
        <v>13</v>
      </c>
      <c r="L261" s="11" t="s">
        <v>15</v>
      </c>
      <c r="M261" s="12" t="s">
        <v>12</v>
      </c>
    </row>
    <row r="262" spans="1:13" ht="76.5" x14ac:dyDescent="0.2">
      <c r="A262" s="11" t="s">
        <v>85</v>
      </c>
      <c r="B262" s="11" t="s">
        <v>86</v>
      </c>
      <c r="C262" s="21">
        <v>91045</v>
      </c>
      <c r="D262" s="22">
        <v>3</v>
      </c>
      <c r="E262" s="22">
        <v>3</v>
      </c>
      <c r="F262" s="22">
        <v>3</v>
      </c>
      <c r="G262" s="22">
        <v>3</v>
      </c>
      <c r="H262" s="22">
        <v>2</v>
      </c>
      <c r="I262" s="22">
        <v>4</v>
      </c>
      <c r="J262" s="2">
        <f t="shared" si="4"/>
        <v>0.6</v>
      </c>
      <c r="K262" s="11" t="s">
        <v>15</v>
      </c>
      <c r="L262" s="11" t="s">
        <v>15</v>
      </c>
      <c r="M262" s="12" t="s">
        <v>90</v>
      </c>
    </row>
    <row r="263" spans="1:13" x14ac:dyDescent="0.2">
      <c r="A263" s="11" t="s">
        <v>85</v>
      </c>
      <c r="B263" s="11" t="s">
        <v>86</v>
      </c>
      <c r="C263" s="21">
        <v>91045</v>
      </c>
      <c r="D263" s="22">
        <v>4</v>
      </c>
      <c r="E263" s="22">
        <v>2</v>
      </c>
      <c r="F263" s="22">
        <v>3</v>
      </c>
      <c r="G263" s="22">
        <v>3</v>
      </c>
      <c r="H263" s="22">
        <v>4</v>
      </c>
      <c r="I263" s="22">
        <v>3</v>
      </c>
      <c r="J263" s="2">
        <f t="shared" si="4"/>
        <v>0.6333333333333333</v>
      </c>
      <c r="K263" s="11" t="s">
        <v>15</v>
      </c>
      <c r="L263" s="11" t="s">
        <v>14</v>
      </c>
      <c r="M263" s="12" t="s">
        <v>12</v>
      </c>
    </row>
    <row r="264" spans="1:13" ht="102" x14ac:dyDescent="0.2">
      <c r="A264" s="11" t="s">
        <v>85</v>
      </c>
      <c r="B264" s="11" t="s">
        <v>86</v>
      </c>
      <c r="C264" s="21">
        <v>91045</v>
      </c>
      <c r="D264" s="22">
        <v>4</v>
      </c>
      <c r="E264" s="22">
        <v>3</v>
      </c>
      <c r="F264" s="22">
        <v>4</v>
      </c>
      <c r="G264" s="22">
        <v>3</v>
      </c>
      <c r="H264" s="22">
        <v>5</v>
      </c>
      <c r="I264" s="22">
        <v>4</v>
      </c>
      <c r="J264" s="2">
        <f t="shared" si="4"/>
        <v>0.76666666666666672</v>
      </c>
      <c r="K264" s="11" t="s">
        <v>15</v>
      </c>
      <c r="L264" s="11" t="s">
        <v>15</v>
      </c>
      <c r="M264" s="12" t="s">
        <v>88</v>
      </c>
    </row>
    <row r="265" spans="1:13" x14ac:dyDescent="0.2">
      <c r="A265" s="11" t="s">
        <v>47</v>
      </c>
      <c r="B265" s="11" t="s">
        <v>48</v>
      </c>
      <c r="C265" s="21">
        <v>348797</v>
      </c>
      <c r="D265" s="22">
        <v>5</v>
      </c>
      <c r="E265" s="22">
        <v>5</v>
      </c>
      <c r="F265" s="22">
        <v>5</v>
      </c>
      <c r="G265" s="22">
        <v>5</v>
      </c>
      <c r="H265" s="22">
        <v>5</v>
      </c>
      <c r="I265" s="22">
        <v>5</v>
      </c>
      <c r="J265" s="2">
        <f t="shared" si="4"/>
        <v>1</v>
      </c>
      <c r="K265" s="11" t="s">
        <v>13</v>
      </c>
      <c r="L265" s="11" t="s">
        <v>15</v>
      </c>
      <c r="M265" s="12" t="s">
        <v>12</v>
      </c>
    </row>
    <row r="266" spans="1:13" x14ac:dyDescent="0.2">
      <c r="A266" s="11" t="s">
        <v>47</v>
      </c>
      <c r="B266" s="11" t="s">
        <v>48</v>
      </c>
      <c r="C266" s="21">
        <v>348797</v>
      </c>
      <c r="D266" s="22">
        <v>5</v>
      </c>
      <c r="E266" s="22">
        <v>4</v>
      </c>
      <c r="F266" s="22">
        <v>4</v>
      </c>
      <c r="G266" s="22">
        <v>4</v>
      </c>
      <c r="H266" s="22">
        <v>5</v>
      </c>
      <c r="I266" s="22">
        <v>4</v>
      </c>
      <c r="J266" s="2">
        <f t="shared" si="4"/>
        <v>0.8666666666666667</v>
      </c>
      <c r="K266" s="11" t="s">
        <v>13</v>
      </c>
      <c r="L266" s="11" t="s">
        <v>14</v>
      </c>
      <c r="M266" s="12" t="s">
        <v>12</v>
      </c>
    </row>
    <row r="267" spans="1:13" x14ac:dyDescent="0.2">
      <c r="A267" s="11" t="s">
        <v>47</v>
      </c>
      <c r="B267" s="11" t="s">
        <v>48</v>
      </c>
      <c r="C267" s="21">
        <v>348797</v>
      </c>
      <c r="D267" s="22">
        <v>4</v>
      </c>
      <c r="E267" s="22">
        <v>4</v>
      </c>
      <c r="F267" s="22">
        <v>4</v>
      </c>
      <c r="G267" s="22">
        <v>5</v>
      </c>
      <c r="H267" s="22">
        <v>4</v>
      </c>
      <c r="I267" s="22">
        <v>4</v>
      </c>
      <c r="J267" s="2">
        <f t="shared" si="4"/>
        <v>0.83333333333333337</v>
      </c>
      <c r="K267" s="11" t="s">
        <v>13</v>
      </c>
      <c r="L267" s="11" t="s">
        <v>15</v>
      </c>
      <c r="M267" s="12" t="s">
        <v>12</v>
      </c>
    </row>
    <row r="268" spans="1:13" x14ac:dyDescent="0.2">
      <c r="A268" s="11" t="s">
        <v>47</v>
      </c>
      <c r="B268" s="11" t="s">
        <v>48</v>
      </c>
      <c r="C268" s="21">
        <v>348797</v>
      </c>
      <c r="D268" s="22">
        <v>5</v>
      </c>
      <c r="E268" s="22">
        <v>4</v>
      </c>
      <c r="F268" s="22">
        <v>5</v>
      </c>
      <c r="G268" s="22">
        <v>4</v>
      </c>
      <c r="H268" s="22">
        <v>5</v>
      </c>
      <c r="I268" s="22">
        <v>4</v>
      </c>
      <c r="J268" s="2">
        <f t="shared" si="4"/>
        <v>0.9</v>
      </c>
      <c r="K268" s="11" t="s">
        <v>13</v>
      </c>
      <c r="L268" s="11" t="s">
        <v>14</v>
      </c>
      <c r="M268" s="12" t="s">
        <v>12</v>
      </c>
    </row>
    <row r="269" spans="1:13" ht="25.5" x14ac:dyDescent="0.2">
      <c r="A269" s="11" t="s">
        <v>47</v>
      </c>
      <c r="B269" s="11" t="s">
        <v>48</v>
      </c>
      <c r="C269" s="21">
        <v>348797</v>
      </c>
      <c r="D269" s="22">
        <v>4</v>
      </c>
      <c r="E269" s="22">
        <v>3</v>
      </c>
      <c r="F269" s="22">
        <v>4</v>
      </c>
      <c r="G269" s="22">
        <v>3</v>
      </c>
      <c r="H269" s="22">
        <v>4</v>
      </c>
      <c r="I269" s="22">
        <v>3</v>
      </c>
      <c r="J269" s="2">
        <f t="shared" si="4"/>
        <v>0.7</v>
      </c>
      <c r="K269" s="11" t="s">
        <v>13</v>
      </c>
      <c r="L269" s="11" t="s">
        <v>15</v>
      </c>
      <c r="M269" s="12" t="s">
        <v>49</v>
      </c>
    </row>
    <row r="270" spans="1:13" x14ac:dyDescent="0.2">
      <c r="A270" s="11" t="s">
        <v>47</v>
      </c>
      <c r="B270" s="11" t="s">
        <v>48</v>
      </c>
      <c r="C270" s="21">
        <v>348797</v>
      </c>
      <c r="D270" s="22">
        <v>4</v>
      </c>
      <c r="E270" s="22">
        <v>3</v>
      </c>
      <c r="F270" s="22">
        <v>3</v>
      </c>
      <c r="G270" s="22">
        <v>4</v>
      </c>
      <c r="H270" s="22">
        <v>4</v>
      </c>
      <c r="I270" s="22">
        <v>3</v>
      </c>
      <c r="J270" s="2">
        <f t="shared" si="4"/>
        <v>0.7</v>
      </c>
      <c r="K270" s="11" t="s">
        <v>13</v>
      </c>
      <c r="L270" s="11" t="s">
        <v>14</v>
      </c>
      <c r="M270" s="12" t="s">
        <v>27</v>
      </c>
    </row>
    <row r="271" spans="1:13" x14ac:dyDescent="0.2">
      <c r="A271" s="11" t="s">
        <v>47</v>
      </c>
      <c r="B271" s="11" t="s">
        <v>48</v>
      </c>
      <c r="C271" s="21">
        <v>348797</v>
      </c>
      <c r="D271" s="22">
        <v>4</v>
      </c>
      <c r="E271" s="22">
        <v>4</v>
      </c>
      <c r="F271" s="22">
        <v>4</v>
      </c>
      <c r="G271" s="22">
        <v>3</v>
      </c>
      <c r="H271" s="22">
        <v>4</v>
      </c>
      <c r="I271" s="22">
        <v>4</v>
      </c>
      <c r="J271" s="2">
        <f t="shared" si="4"/>
        <v>0.76666666666666672</v>
      </c>
      <c r="K271" s="11" t="s">
        <v>13</v>
      </c>
      <c r="L271" s="11" t="s">
        <v>15</v>
      </c>
      <c r="M271" s="12" t="s">
        <v>12</v>
      </c>
    </row>
    <row r="272" spans="1:13" x14ac:dyDescent="0.2">
      <c r="A272" s="11" t="s">
        <v>47</v>
      </c>
      <c r="B272" s="11" t="s">
        <v>48</v>
      </c>
      <c r="C272" s="21">
        <v>348797</v>
      </c>
      <c r="D272" s="22">
        <v>4</v>
      </c>
      <c r="E272" s="22">
        <v>4</v>
      </c>
      <c r="F272" s="22">
        <v>4</v>
      </c>
      <c r="G272" s="22">
        <v>5</v>
      </c>
      <c r="H272" s="22">
        <v>5</v>
      </c>
      <c r="I272" s="22">
        <v>4</v>
      </c>
      <c r="J272" s="2">
        <f t="shared" si="4"/>
        <v>0.8666666666666667</v>
      </c>
      <c r="K272" s="11" t="s">
        <v>13</v>
      </c>
      <c r="L272" s="11" t="s">
        <v>14</v>
      </c>
      <c r="M272" s="12" t="s">
        <v>12</v>
      </c>
    </row>
    <row r="273" spans="1:13" x14ac:dyDescent="0.2">
      <c r="A273" s="11" t="s">
        <v>47</v>
      </c>
      <c r="B273" s="11" t="s">
        <v>48</v>
      </c>
      <c r="C273" s="21">
        <v>348797</v>
      </c>
      <c r="D273" s="22">
        <v>4</v>
      </c>
      <c r="E273" s="22">
        <v>3</v>
      </c>
      <c r="F273" s="22">
        <v>3</v>
      </c>
      <c r="G273" s="22">
        <v>3</v>
      </c>
      <c r="H273" s="22">
        <v>3</v>
      </c>
      <c r="I273" s="22">
        <v>4</v>
      </c>
      <c r="J273" s="2">
        <f t="shared" si="4"/>
        <v>0.66666666666666663</v>
      </c>
      <c r="K273" s="11" t="s">
        <v>13</v>
      </c>
      <c r="L273" s="11" t="s">
        <v>15</v>
      </c>
      <c r="M273" s="12" t="s">
        <v>12</v>
      </c>
    </row>
    <row r="274" spans="1:13" x14ac:dyDescent="0.2">
      <c r="A274" s="11" t="s">
        <v>47</v>
      </c>
      <c r="B274" s="11" t="s">
        <v>48</v>
      </c>
      <c r="C274" s="21">
        <v>348797</v>
      </c>
      <c r="D274" s="22">
        <v>5</v>
      </c>
      <c r="E274" s="22">
        <v>5</v>
      </c>
      <c r="F274" s="22">
        <v>4</v>
      </c>
      <c r="G274" s="22">
        <v>4</v>
      </c>
      <c r="H274" s="22">
        <v>5</v>
      </c>
      <c r="I274" s="22">
        <v>4</v>
      </c>
      <c r="J274" s="2">
        <f t="shared" si="4"/>
        <v>0.9</v>
      </c>
      <c r="K274" s="11" t="s">
        <v>13</v>
      </c>
      <c r="L274" s="11" t="s">
        <v>14</v>
      </c>
      <c r="M274" s="12" t="s">
        <v>12</v>
      </c>
    </row>
    <row r="275" spans="1:13" x14ac:dyDescent="0.2">
      <c r="A275" s="11" t="s">
        <v>47</v>
      </c>
      <c r="B275" s="11" t="s">
        <v>48</v>
      </c>
      <c r="C275" s="21">
        <v>348797</v>
      </c>
      <c r="D275" s="22">
        <v>5</v>
      </c>
      <c r="E275" s="22">
        <v>4</v>
      </c>
      <c r="F275" s="22">
        <v>4</v>
      </c>
      <c r="G275" s="22">
        <v>5</v>
      </c>
      <c r="H275" s="22">
        <v>4</v>
      </c>
      <c r="I275" s="22">
        <v>4</v>
      </c>
      <c r="J275" s="2">
        <f t="shared" si="4"/>
        <v>0.8666666666666667</v>
      </c>
      <c r="K275" s="11" t="s">
        <v>13</v>
      </c>
      <c r="L275" s="11" t="s">
        <v>14</v>
      </c>
      <c r="M275" s="12" t="s">
        <v>12</v>
      </c>
    </row>
    <row r="276" spans="1:13" ht="114.75" x14ac:dyDescent="0.2">
      <c r="A276" s="11" t="s">
        <v>47</v>
      </c>
      <c r="B276" s="11" t="s">
        <v>48</v>
      </c>
      <c r="C276" s="21">
        <v>348797</v>
      </c>
      <c r="D276" s="22">
        <v>5</v>
      </c>
      <c r="E276" s="22">
        <v>5</v>
      </c>
      <c r="F276" s="22">
        <v>5</v>
      </c>
      <c r="G276" s="22">
        <v>5</v>
      </c>
      <c r="H276" s="22">
        <v>5</v>
      </c>
      <c r="I276" s="22">
        <v>5</v>
      </c>
      <c r="J276" s="2">
        <f t="shared" si="4"/>
        <v>1</v>
      </c>
      <c r="K276" s="11" t="s">
        <v>13</v>
      </c>
      <c r="L276" s="11" t="s">
        <v>14</v>
      </c>
      <c r="M276" s="12" t="s">
        <v>50</v>
      </c>
    </row>
    <row r="277" spans="1:13" x14ac:dyDescent="0.2">
      <c r="A277" s="11" t="s">
        <v>120</v>
      </c>
      <c r="B277" s="11" t="s">
        <v>121</v>
      </c>
      <c r="C277" s="21">
        <v>621720</v>
      </c>
      <c r="D277" s="22">
        <v>4</v>
      </c>
      <c r="E277" s="22">
        <v>4</v>
      </c>
      <c r="F277" s="22">
        <v>3</v>
      </c>
      <c r="G277" s="22">
        <v>4</v>
      </c>
      <c r="H277" s="22">
        <v>5</v>
      </c>
      <c r="I277" s="22">
        <v>4</v>
      </c>
      <c r="J277" s="2">
        <f t="shared" si="4"/>
        <v>0.8</v>
      </c>
      <c r="K277" s="11" t="s">
        <v>13</v>
      </c>
      <c r="L277" s="11" t="s">
        <v>15</v>
      </c>
      <c r="M277" s="12" t="s">
        <v>12</v>
      </c>
    </row>
    <row r="278" spans="1:13" x14ac:dyDescent="0.2">
      <c r="A278" s="11" t="s">
        <v>120</v>
      </c>
      <c r="B278" s="11" t="s">
        <v>121</v>
      </c>
      <c r="C278" s="21">
        <v>621720</v>
      </c>
      <c r="D278" s="22">
        <v>4</v>
      </c>
      <c r="E278" s="22">
        <v>3</v>
      </c>
      <c r="F278" s="22">
        <v>3</v>
      </c>
      <c r="G278" s="22">
        <v>3</v>
      </c>
      <c r="H278" s="22">
        <v>3</v>
      </c>
      <c r="I278" s="22">
        <v>3</v>
      </c>
      <c r="J278" s="2">
        <f t="shared" si="4"/>
        <v>0.6333333333333333</v>
      </c>
      <c r="K278" s="11" t="s">
        <v>13</v>
      </c>
      <c r="L278" s="11" t="s">
        <v>14</v>
      </c>
      <c r="M278" s="12" t="s">
        <v>12</v>
      </c>
    </row>
    <row r="279" spans="1:13" x14ac:dyDescent="0.2">
      <c r="A279" s="11" t="s">
        <v>120</v>
      </c>
      <c r="B279" s="11" t="s">
        <v>121</v>
      </c>
      <c r="C279" s="21">
        <v>621720</v>
      </c>
      <c r="D279" s="22">
        <v>5</v>
      </c>
      <c r="E279" s="22">
        <v>3</v>
      </c>
      <c r="F279" s="22">
        <v>3</v>
      </c>
      <c r="G279" s="22">
        <v>5</v>
      </c>
      <c r="H279" s="22">
        <v>5</v>
      </c>
      <c r="I279" s="22">
        <v>5</v>
      </c>
      <c r="J279" s="2">
        <f t="shared" si="4"/>
        <v>0.8666666666666667</v>
      </c>
      <c r="K279" s="11" t="s">
        <v>13</v>
      </c>
      <c r="L279" s="11" t="s">
        <v>13</v>
      </c>
      <c r="M279" s="12" t="s">
        <v>12</v>
      </c>
    </row>
    <row r="280" spans="1:13" x14ac:dyDescent="0.2">
      <c r="A280" s="11" t="s">
        <v>120</v>
      </c>
      <c r="B280" s="11" t="s">
        <v>121</v>
      </c>
      <c r="C280" s="21">
        <v>621720</v>
      </c>
      <c r="D280" s="22">
        <v>5</v>
      </c>
      <c r="E280" s="22">
        <v>4</v>
      </c>
      <c r="F280" s="22">
        <v>5</v>
      </c>
      <c r="G280" s="22">
        <v>5</v>
      </c>
      <c r="H280" s="22">
        <v>5</v>
      </c>
      <c r="I280" s="22">
        <v>5</v>
      </c>
      <c r="J280" s="2">
        <f t="shared" si="4"/>
        <v>0.96666666666666667</v>
      </c>
      <c r="K280" s="11" t="s">
        <v>13</v>
      </c>
      <c r="L280" s="11" t="s">
        <v>14</v>
      </c>
      <c r="M280" s="12" t="s">
        <v>12</v>
      </c>
    </row>
    <row r="281" spans="1:13" x14ac:dyDescent="0.2">
      <c r="A281" s="11" t="s">
        <v>120</v>
      </c>
      <c r="B281" s="11" t="s">
        <v>121</v>
      </c>
      <c r="C281" s="21">
        <v>621720</v>
      </c>
      <c r="D281" s="22">
        <v>5</v>
      </c>
      <c r="E281" s="22">
        <v>4</v>
      </c>
      <c r="F281" s="22">
        <v>4</v>
      </c>
      <c r="G281" s="22">
        <v>5</v>
      </c>
      <c r="H281" s="22">
        <v>4</v>
      </c>
      <c r="I281" s="22">
        <v>3</v>
      </c>
      <c r="J281" s="2">
        <f t="shared" si="4"/>
        <v>0.83333333333333337</v>
      </c>
      <c r="K281" s="11" t="s">
        <v>13</v>
      </c>
      <c r="L281" s="11" t="s">
        <v>15</v>
      </c>
      <c r="M281" s="12" t="s">
        <v>122</v>
      </c>
    </row>
    <row r="282" spans="1:13" x14ac:dyDescent="0.2">
      <c r="A282" s="11" t="s">
        <v>120</v>
      </c>
      <c r="B282" s="11" t="s">
        <v>121</v>
      </c>
      <c r="C282" s="21">
        <v>621720</v>
      </c>
      <c r="D282" s="22">
        <v>5</v>
      </c>
      <c r="E282" s="22">
        <v>4</v>
      </c>
      <c r="F282" s="22">
        <v>4</v>
      </c>
      <c r="G282" s="22">
        <v>4</v>
      </c>
      <c r="H282" s="22">
        <v>5</v>
      </c>
      <c r="I282" s="22">
        <v>4</v>
      </c>
      <c r="J282" s="2">
        <f t="shared" si="4"/>
        <v>0.8666666666666667</v>
      </c>
      <c r="K282" s="11" t="s">
        <v>13</v>
      </c>
      <c r="L282" s="11" t="s">
        <v>14</v>
      </c>
      <c r="M282" s="12" t="s">
        <v>12</v>
      </c>
    </row>
    <row r="283" spans="1:13" x14ac:dyDescent="0.2">
      <c r="A283" s="11" t="s">
        <v>120</v>
      </c>
      <c r="B283" s="11" t="s">
        <v>121</v>
      </c>
      <c r="C283" s="21">
        <v>621720</v>
      </c>
      <c r="D283" s="22">
        <v>5</v>
      </c>
      <c r="E283" s="22">
        <v>4</v>
      </c>
      <c r="F283" s="22">
        <v>4</v>
      </c>
      <c r="G283" s="22">
        <v>4</v>
      </c>
      <c r="H283" s="22">
        <v>4</v>
      </c>
      <c r="I283" s="22">
        <v>5</v>
      </c>
      <c r="J283" s="2">
        <f t="shared" si="4"/>
        <v>0.8666666666666667</v>
      </c>
      <c r="K283" s="11" t="s">
        <v>13</v>
      </c>
      <c r="L283" s="11" t="s">
        <v>15</v>
      </c>
      <c r="M283" s="12" t="s">
        <v>12</v>
      </c>
    </row>
    <row r="284" spans="1:13" ht="25.5" x14ac:dyDescent="0.2">
      <c r="A284" s="11" t="s">
        <v>120</v>
      </c>
      <c r="B284" s="11" t="s">
        <v>121</v>
      </c>
      <c r="C284" s="21">
        <v>621720</v>
      </c>
      <c r="D284" s="22">
        <v>5</v>
      </c>
      <c r="E284" s="22">
        <v>5</v>
      </c>
      <c r="F284" s="22">
        <v>5</v>
      </c>
      <c r="G284" s="22">
        <v>5</v>
      </c>
      <c r="H284" s="22">
        <v>5</v>
      </c>
      <c r="I284" s="22">
        <v>5</v>
      </c>
      <c r="J284" s="2">
        <f t="shared" si="4"/>
        <v>1</v>
      </c>
      <c r="K284" s="11" t="s">
        <v>13</v>
      </c>
      <c r="L284" s="11" t="s">
        <v>14</v>
      </c>
      <c r="M284" s="12" t="s">
        <v>124</v>
      </c>
    </row>
    <row r="285" spans="1:13" x14ac:dyDescent="0.2">
      <c r="A285" s="11" t="s">
        <v>120</v>
      </c>
      <c r="B285" s="11" t="s">
        <v>121</v>
      </c>
      <c r="C285" s="21">
        <v>621720</v>
      </c>
      <c r="D285" s="22">
        <v>5</v>
      </c>
      <c r="E285" s="22">
        <v>4</v>
      </c>
      <c r="F285" s="22">
        <v>4</v>
      </c>
      <c r="G285" s="22">
        <v>4</v>
      </c>
      <c r="H285" s="22">
        <v>5</v>
      </c>
      <c r="I285" s="22">
        <v>3</v>
      </c>
      <c r="J285" s="2">
        <f t="shared" si="4"/>
        <v>0.83333333333333337</v>
      </c>
      <c r="K285" s="11" t="s">
        <v>13</v>
      </c>
      <c r="L285" s="11" t="s">
        <v>15</v>
      </c>
      <c r="M285" s="12" t="s">
        <v>12</v>
      </c>
    </row>
    <row r="286" spans="1:13" x14ac:dyDescent="0.2">
      <c r="A286" s="11" t="s">
        <v>120</v>
      </c>
      <c r="B286" s="11" t="s">
        <v>121</v>
      </c>
      <c r="C286" s="21">
        <v>621720</v>
      </c>
      <c r="D286" s="22">
        <v>4</v>
      </c>
      <c r="E286" s="22">
        <v>5</v>
      </c>
      <c r="F286" s="22">
        <v>4</v>
      </c>
      <c r="G286" s="22">
        <v>5</v>
      </c>
      <c r="H286" s="22">
        <v>5</v>
      </c>
      <c r="I286" s="22">
        <v>5</v>
      </c>
      <c r="J286" s="2">
        <f t="shared" si="4"/>
        <v>0.93333333333333335</v>
      </c>
      <c r="K286" s="11" t="s">
        <v>13</v>
      </c>
      <c r="L286" s="11" t="s">
        <v>14</v>
      </c>
      <c r="M286" s="12" t="s">
        <v>12</v>
      </c>
    </row>
    <row r="287" spans="1:13" ht="25.5" x14ac:dyDescent="0.2">
      <c r="A287" s="11" t="s">
        <v>120</v>
      </c>
      <c r="B287" s="11" t="s">
        <v>121</v>
      </c>
      <c r="C287" s="21">
        <v>621720</v>
      </c>
      <c r="D287" s="22">
        <v>5</v>
      </c>
      <c r="E287" s="22">
        <v>4</v>
      </c>
      <c r="F287" s="22">
        <v>4</v>
      </c>
      <c r="G287" s="22">
        <v>5</v>
      </c>
      <c r="H287" s="22">
        <v>4</v>
      </c>
      <c r="I287" s="22">
        <v>4</v>
      </c>
      <c r="J287" s="2">
        <f t="shared" si="4"/>
        <v>0.8666666666666667</v>
      </c>
      <c r="K287" s="11" t="s">
        <v>13</v>
      </c>
      <c r="L287" s="11" t="s">
        <v>14</v>
      </c>
      <c r="M287" s="12" t="s">
        <v>125</v>
      </c>
    </row>
    <row r="288" spans="1:13" ht="89.25" x14ac:dyDescent="0.2">
      <c r="A288" s="11" t="s">
        <v>120</v>
      </c>
      <c r="B288" s="11" t="s">
        <v>121</v>
      </c>
      <c r="C288" s="21">
        <v>621720</v>
      </c>
      <c r="D288" s="22">
        <v>4</v>
      </c>
      <c r="E288" s="22">
        <v>3</v>
      </c>
      <c r="F288" s="22">
        <v>4</v>
      </c>
      <c r="G288" s="22">
        <v>4</v>
      </c>
      <c r="H288" s="22">
        <v>5</v>
      </c>
      <c r="I288" s="22">
        <v>5</v>
      </c>
      <c r="J288" s="2">
        <f t="shared" si="4"/>
        <v>0.83333333333333337</v>
      </c>
      <c r="K288" s="11" t="s">
        <v>13</v>
      </c>
      <c r="L288" s="11" t="s">
        <v>14</v>
      </c>
      <c r="M288" s="12" t="s">
        <v>123</v>
      </c>
    </row>
    <row r="289" spans="1:13" x14ac:dyDescent="0.2">
      <c r="A289" s="11" t="s">
        <v>91</v>
      </c>
      <c r="B289" s="11" t="s">
        <v>92</v>
      </c>
      <c r="C289" s="21">
        <v>37740</v>
      </c>
      <c r="D289" s="22">
        <v>5</v>
      </c>
      <c r="E289" s="22">
        <v>5</v>
      </c>
      <c r="F289" s="22">
        <v>5</v>
      </c>
      <c r="G289" s="22">
        <v>5</v>
      </c>
      <c r="H289" s="22">
        <v>5</v>
      </c>
      <c r="I289" s="22">
        <v>5</v>
      </c>
      <c r="J289" s="2">
        <f t="shared" si="4"/>
        <v>1</v>
      </c>
      <c r="K289" s="11" t="s">
        <v>13</v>
      </c>
      <c r="L289" s="11" t="s">
        <v>15</v>
      </c>
      <c r="M289" s="12" t="s">
        <v>12</v>
      </c>
    </row>
    <row r="290" spans="1:13" x14ac:dyDescent="0.2">
      <c r="A290" s="11" t="s">
        <v>91</v>
      </c>
      <c r="B290" s="11" t="s">
        <v>92</v>
      </c>
      <c r="C290" s="21">
        <v>37740</v>
      </c>
      <c r="D290" s="22">
        <v>4</v>
      </c>
      <c r="E290" s="22">
        <v>5</v>
      </c>
      <c r="F290" s="22">
        <v>4</v>
      </c>
      <c r="G290" s="22">
        <v>4</v>
      </c>
      <c r="H290" s="22">
        <v>4</v>
      </c>
      <c r="I290" s="22">
        <v>4</v>
      </c>
      <c r="J290" s="2">
        <f t="shared" si="4"/>
        <v>0.83333333333333337</v>
      </c>
      <c r="K290" s="11" t="s">
        <v>13</v>
      </c>
      <c r="L290" s="11" t="s">
        <v>15</v>
      </c>
      <c r="M290" s="12" t="s">
        <v>12</v>
      </c>
    </row>
    <row r="291" spans="1:13" x14ac:dyDescent="0.2">
      <c r="A291" s="11" t="s">
        <v>91</v>
      </c>
      <c r="B291" s="11" t="s">
        <v>92</v>
      </c>
      <c r="C291" s="21">
        <v>37740</v>
      </c>
      <c r="D291" s="22">
        <v>1</v>
      </c>
      <c r="E291" s="22">
        <v>1</v>
      </c>
      <c r="F291" s="22">
        <v>2</v>
      </c>
      <c r="G291" s="22">
        <v>2</v>
      </c>
      <c r="H291" s="22">
        <v>3</v>
      </c>
      <c r="I291" s="22">
        <v>5</v>
      </c>
      <c r="J291" s="2">
        <f t="shared" si="4"/>
        <v>0.46666666666666667</v>
      </c>
      <c r="K291" s="11" t="s">
        <v>13</v>
      </c>
      <c r="L291" s="11" t="s">
        <v>15</v>
      </c>
      <c r="M291" s="12" t="s">
        <v>12</v>
      </c>
    </row>
    <row r="292" spans="1:13" x14ac:dyDescent="0.2">
      <c r="A292" s="11" t="s">
        <v>91</v>
      </c>
      <c r="B292" s="11" t="s">
        <v>92</v>
      </c>
      <c r="C292" s="21">
        <v>37740</v>
      </c>
      <c r="D292" s="22">
        <v>3</v>
      </c>
      <c r="E292" s="22">
        <v>4</v>
      </c>
      <c r="F292" s="22">
        <v>4</v>
      </c>
      <c r="G292" s="22">
        <v>4</v>
      </c>
      <c r="H292" s="22">
        <v>4</v>
      </c>
      <c r="I292" s="22">
        <v>4</v>
      </c>
      <c r="J292" s="2">
        <f t="shared" si="4"/>
        <v>0.76666666666666672</v>
      </c>
      <c r="K292" s="11" t="s">
        <v>15</v>
      </c>
      <c r="L292" s="11" t="s">
        <v>15</v>
      </c>
      <c r="M292" s="12" t="s">
        <v>12</v>
      </c>
    </row>
    <row r="293" spans="1:13" x14ac:dyDescent="0.2">
      <c r="A293" s="11" t="s">
        <v>91</v>
      </c>
      <c r="B293" s="11" t="s">
        <v>92</v>
      </c>
      <c r="C293" s="21">
        <v>37740</v>
      </c>
      <c r="D293" s="22">
        <v>3</v>
      </c>
      <c r="E293" s="22">
        <v>3</v>
      </c>
      <c r="F293" s="22">
        <v>2</v>
      </c>
      <c r="G293" s="22">
        <v>2</v>
      </c>
      <c r="H293" s="22">
        <v>4</v>
      </c>
      <c r="I293" s="22">
        <v>3</v>
      </c>
      <c r="J293" s="2">
        <f t="shared" si="4"/>
        <v>0.56666666666666665</v>
      </c>
      <c r="K293" s="11" t="s">
        <v>15</v>
      </c>
      <c r="L293" s="11" t="s">
        <v>14</v>
      </c>
      <c r="M293" s="12" t="s">
        <v>12</v>
      </c>
    </row>
    <row r="294" spans="1:13" x14ac:dyDescent="0.2">
      <c r="A294" s="11" t="s">
        <v>91</v>
      </c>
      <c r="B294" s="11" t="s">
        <v>92</v>
      </c>
      <c r="C294" s="21">
        <v>37740</v>
      </c>
      <c r="D294" s="22">
        <v>3</v>
      </c>
      <c r="E294" s="22">
        <v>3</v>
      </c>
      <c r="F294" s="22">
        <v>3</v>
      </c>
      <c r="G294" s="22">
        <v>5</v>
      </c>
      <c r="H294" s="22">
        <v>3</v>
      </c>
      <c r="I294" s="22">
        <v>3</v>
      </c>
      <c r="J294" s="2">
        <f t="shared" si="4"/>
        <v>0.66666666666666663</v>
      </c>
      <c r="K294" s="11" t="s">
        <v>15</v>
      </c>
      <c r="L294" s="11" t="s">
        <v>15</v>
      </c>
      <c r="M294" s="12" t="s">
        <v>12</v>
      </c>
    </row>
    <row r="295" spans="1:13" x14ac:dyDescent="0.2">
      <c r="A295" s="11" t="s">
        <v>91</v>
      </c>
      <c r="B295" s="11" t="s">
        <v>92</v>
      </c>
      <c r="C295" s="21">
        <v>37740</v>
      </c>
      <c r="D295" s="22">
        <v>2</v>
      </c>
      <c r="E295" s="22">
        <v>2</v>
      </c>
      <c r="F295" s="22">
        <v>2</v>
      </c>
      <c r="G295" s="22">
        <v>3</v>
      </c>
      <c r="H295" s="22">
        <v>3</v>
      </c>
      <c r="I295" s="22">
        <v>3</v>
      </c>
      <c r="J295" s="2">
        <f t="shared" si="4"/>
        <v>0.5</v>
      </c>
      <c r="K295" s="11" t="s">
        <v>15</v>
      </c>
      <c r="L295" s="11" t="s">
        <v>15</v>
      </c>
      <c r="M295" s="12" t="s">
        <v>12</v>
      </c>
    </row>
    <row r="296" spans="1:13" x14ac:dyDescent="0.2">
      <c r="A296" s="11" t="s">
        <v>91</v>
      </c>
      <c r="B296" s="11" t="s">
        <v>92</v>
      </c>
      <c r="C296" s="21">
        <v>37740</v>
      </c>
      <c r="D296" s="22">
        <v>3</v>
      </c>
      <c r="E296" s="22">
        <v>3</v>
      </c>
      <c r="F296" s="22">
        <v>2</v>
      </c>
      <c r="G296" s="22">
        <v>2</v>
      </c>
      <c r="H296" s="22">
        <v>3</v>
      </c>
      <c r="I296" s="22">
        <v>2</v>
      </c>
      <c r="J296" s="2">
        <f t="shared" si="4"/>
        <v>0.5</v>
      </c>
      <c r="K296" s="11" t="s">
        <v>15</v>
      </c>
      <c r="L296" s="11" t="s">
        <v>14</v>
      </c>
      <c r="M296" s="12" t="s">
        <v>12</v>
      </c>
    </row>
    <row r="297" spans="1:13" ht="25.5" x14ac:dyDescent="0.2">
      <c r="A297" s="11" t="s">
        <v>91</v>
      </c>
      <c r="B297" s="11" t="s">
        <v>92</v>
      </c>
      <c r="C297" s="21">
        <v>37740</v>
      </c>
      <c r="D297" s="22">
        <v>2</v>
      </c>
      <c r="E297" s="22">
        <v>3</v>
      </c>
      <c r="F297" s="22">
        <v>3</v>
      </c>
      <c r="G297" s="22">
        <v>3</v>
      </c>
      <c r="H297" s="22">
        <v>4</v>
      </c>
      <c r="I297" s="22">
        <v>3</v>
      </c>
      <c r="J297" s="2">
        <f t="shared" si="4"/>
        <v>0.6</v>
      </c>
      <c r="K297" s="11" t="s">
        <v>15</v>
      </c>
      <c r="L297" s="11" t="s">
        <v>14</v>
      </c>
      <c r="M297" s="12" t="s">
        <v>94</v>
      </c>
    </row>
    <row r="298" spans="1:13" x14ac:dyDescent="0.2">
      <c r="A298" s="11" t="s">
        <v>91</v>
      </c>
      <c r="B298" s="11" t="s">
        <v>92</v>
      </c>
      <c r="C298" s="21">
        <v>37740</v>
      </c>
      <c r="D298" s="22">
        <v>3</v>
      </c>
      <c r="E298" s="22">
        <v>3</v>
      </c>
      <c r="F298" s="22">
        <v>3</v>
      </c>
      <c r="G298" s="22">
        <v>4</v>
      </c>
      <c r="H298" s="22">
        <v>4</v>
      </c>
      <c r="I298" s="22">
        <v>4</v>
      </c>
      <c r="J298" s="2">
        <f t="shared" si="4"/>
        <v>0.7</v>
      </c>
      <c r="K298" s="11" t="s">
        <v>15</v>
      </c>
      <c r="L298" s="11" t="s">
        <v>14</v>
      </c>
      <c r="M298" s="12" t="s">
        <v>12</v>
      </c>
    </row>
    <row r="299" spans="1:13" x14ac:dyDescent="0.2">
      <c r="A299" s="11" t="s">
        <v>91</v>
      </c>
      <c r="B299" s="11" t="s">
        <v>92</v>
      </c>
      <c r="C299" s="21">
        <v>37740</v>
      </c>
      <c r="D299" s="22">
        <v>2</v>
      </c>
      <c r="E299" s="22">
        <v>3</v>
      </c>
      <c r="F299" s="22">
        <v>3</v>
      </c>
      <c r="G299" s="22">
        <v>3</v>
      </c>
      <c r="H299" s="22">
        <v>3</v>
      </c>
      <c r="I299" s="22">
        <v>3</v>
      </c>
      <c r="J299" s="2">
        <f t="shared" si="4"/>
        <v>0.56666666666666665</v>
      </c>
      <c r="K299" s="11" t="s">
        <v>15</v>
      </c>
      <c r="L299" s="11" t="s">
        <v>15</v>
      </c>
      <c r="M299" s="12" t="s">
        <v>12</v>
      </c>
    </row>
    <row r="300" spans="1:13" ht="38.25" x14ac:dyDescent="0.2">
      <c r="A300" s="11" t="s">
        <v>91</v>
      </c>
      <c r="B300" s="11" t="s">
        <v>92</v>
      </c>
      <c r="C300" s="21">
        <v>37740</v>
      </c>
      <c r="D300" s="22">
        <v>4</v>
      </c>
      <c r="E300" s="22">
        <v>2</v>
      </c>
      <c r="F300" s="22">
        <v>2</v>
      </c>
      <c r="G300" s="22">
        <v>2</v>
      </c>
      <c r="H300" s="22">
        <v>2</v>
      </c>
      <c r="I300" s="22">
        <v>5</v>
      </c>
      <c r="J300" s="2">
        <f t="shared" si="4"/>
        <v>0.56666666666666665</v>
      </c>
      <c r="K300" s="11" t="s">
        <v>15</v>
      </c>
      <c r="L300" s="11" t="s">
        <v>15</v>
      </c>
      <c r="M300" s="12" t="s">
        <v>93</v>
      </c>
    </row>
    <row r="301" spans="1:13" ht="51" x14ac:dyDescent="0.2">
      <c r="A301" s="11" t="s">
        <v>36</v>
      </c>
      <c r="B301" s="11" t="s">
        <v>37</v>
      </c>
      <c r="C301" s="21">
        <v>350000</v>
      </c>
      <c r="D301" s="22">
        <v>5</v>
      </c>
      <c r="E301" s="22">
        <v>5</v>
      </c>
      <c r="F301" s="22">
        <v>5</v>
      </c>
      <c r="G301" s="22">
        <v>5</v>
      </c>
      <c r="H301" s="22">
        <v>5</v>
      </c>
      <c r="I301" s="22">
        <v>5</v>
      </c>
      <c r="J301" s="2">
        <f t="shared" si="4"/>
        <v>1</v>
      </c>
      <c r="K301" s="11" t="s">
        <v>13</v>
      </c>
      <c r="L301" s="11" t="s">
        <v>15</v>
      </c>
      <c r="M301" s="12" t="s">
        <v>39</v>
      </c>
    </row>
    <row r="302" spans="1:13" x14ac:dyDescent="0.2">
      <c r="A302" s="11" t="s">
        <v>36</v>
      </c>
      <c r="B302" s="11" t="s">
        <v>37</v>
      </c>
      <c r="C302" s="21">
        <v>350000</v>
      </c>
      <c r="D302" s="22">
        <v>5</v>
      </c>
      <c r="E302" s="22">
        <v>5</v>
      </c>
      <c r="F302" s="22">
        <v>4</v>
      </c>
      <c r="G302" s="22">
        <v>4</v>
      </c>
      <c r="H302" s="22">
        <v>4</v>
      </c>
      <c r="I302" s="22">
        <v>5</v>
      </c>
      <c r="J302" s="2">
        <f t="shared" si="4"/>
        <v>0.9</v>
      </c>
      <c r="K302" s="11" t="s">
        <v>13</v>
      </c>
      <c r="L302" s="11" t="s">
        <v>15</v>
      </c>
      <c r="M302" s="12" t="s">
        <v>41</v>
      </c>
    </row>
    <row r="303" spans="1:13" x14ac:dyDescent="0.2">
      <c r="A303" s="11" t="s">
        <v>36</v>
      </c>
      <c r="B303" s="11" t="s">
        <v>37</v>
      </c>
      <c r="C303" s="21">
        <v>350000</v>
      </c>
      <c r="D303" s="22">
        <v>1</v>
      </c>
      <c r="E303" s="22">
        <v>2</v>
      </c>
      <c r="F303" s="22">
        <v>2</v>
      </c>
      <c r="G303" s="22">
        <v>1</v>
      </c>
      <c r="H303" s="22">
        <v>1</v>
      </c>
      <c r="I303" s="22">
        <v>1</v>
      </c>
      <c r="J303" s="2">
        <f t="shared" si="4"/>
        <v>0.26666666666666666</v>
      </c>
      <c r="K303" s="11" t="s">
        <v>13</v>
      </c>
      <c r="L303" s="11" t="s">
        <v>15</v>
      </c>
      <c r="M303" s="12" t="s">
        <v>12</v>
      </c>
    </row>
    <row r="304" spans="1:13" x14ac:dyDescent="0.2">
      <c r="A304" s="11" t="s">
        <v>36</v>
      </c>
      <c r="B304" s="11" t="s">
        <v>37</v>
      </c>
      <c r="C304" s="21">
        <v>350000</v>
      </c>
      <c r="D304" s="22">
        <v>4</v>
      </c>
      <c r="E304" s="22">
        <v>4</v>
      </c>
      <c r="F304" s="22">
        <v>3</v>
      </c>
      <c r="G304" s="22">
        <v>3</v>
      </c>
      <c r="H304" s="22">
        <v>4</v>
      </c>
      <c r="I304" s="22">
        <v>4</v>
      </c>
      <c r="J304" s="2">
        <f t="shared" si="4"/>
        <v>0.73333333333333328</v>
      </c>
      <c r="K304" s="11" t="s">
        <v>15</v>
      </c>
      <c r="L304" s="11" t="s">
        <v>15</v>
      </c>
      <c r="M304" s="12" t="s">
        <v>12</v>
      </c>
    </row>
    <row r="305" spans="1:13" x14ac:dyDescent="0.2">
      <c r="A305" s="11" t="s">
        <v>36</v>
      </c>
      <c r="B305" s="11" t="s">
        <v>37</v>
      </c>
      <c r="C305" s="21">
        <v>350000</v>
      </c>
      <c r="D305" s="22">
        <v>3</v>
      </c>
      <c r="E305" s="22">
        <v>2</v>
      </c>
      <c r="F305" s="22">
        <v>2</v>
      </c>
      <c r="G305" s="22">
        <v>3</v>
      </c>
      <c r="H305" s="22">
        <v>2</v>
      </c>
      <c r="I305" s="22">
        <v>2</v>
      </c>
      <c r="J305" s="2">
        <f t="shared" si="4"/>
        <v>0.46666666666666667</v>
      </c>
      <c r="K305" s="11" t="s">
        <v>15</v>
      </c>
      <c r="L305" s="11" t="s">
        <v>15</v>
      </c>
      <c r="M305" s="12" t="s">
        <v>12</v>
      </c>
    </row>
    <row r="306" spans="1:13" x14ac:dyDescent="0.2">
      <c r="A306" s="11" t="s">
        <v>36</v>
      </c>
      <c r="B306" s="11" t="s">
        <v>37</v>
      </c>
      <c r="C306" s="21">
        <v>350000</v>
      </c>
      <c r="D306" s="22">
        <v>3</v>
      </c>
      <c r="E306" s="22">
        <v>2</v>
      </c>
      <c r="F306" s="22">
        <v>4</v>
      </c>
      <c r="G306" s="22">
        <v>3</v>
      </c>
      <c r="H306" s="22">
        <v>2</v>
      </c>
      <c r="I306" s="22">
        <v>2</v>
      </c>
      <c r="J306" s="2">
        <f t="shared" si="4"/>
        <v>0.53333333333333333</v>
      </c>
      <c r="K306" s="11" t="s">
        <v>15</v>
      </c>
      <c r="L306" s="11" t="s">
        <v>15</v>
      </c>
      <c r="M306" s="12" t="s">
        <v>12</v>
      </c>
    </row>
    <row r="307" spans="1:13" x14ac:dyDescent="0.2">
      <c r="A307" s="11" t="s">
        <v>36</v>
      </c>
      <c r="B307" s="11" t="s">
        <v>37</v>
      </c>
      <c r="C307" s="21">
        <v>350000</v>
      </c>
      <c r="D307" s="22">
        <v>4</v>
      </c>
      <c r="E307" s="22">
        <v>3</v>
      </c>
      <c r="F307" s="22">
        <v>2</v>
      </c>
      <c r="G307" s="22">
        <v>2</v>
      </c>
      <c r="H307" s="22">
        <v>3</v>
      </c>
      <c r="I307" s="22">
        <v>2</v>
      </c>
      <c r="J307" s="2">
        <f t="shared" si="4"/>
        <v>0.53333333333333333</v>
      </c>
      <c r="K307" s="11" t="s">
        <v>15</v>
      </c>
      <c r="L307" s="11" t="s">
        <v>15</v>
      </c>
      <c r="M307" s="12" t="s">
        <v>12</v>
      </c>
    </row>
    <row r="308" spans="1:13" x14ac:dyDescent="0.2">
      <c r="A308" s="11" t="s">
        <v>36</v>
      </c>
      <c r="B308" s="11" t="s">
        <v>37</v>
      </c>
      <c r="C308" s="21">
        <v>350000</v>
      </c>
      <c r="D308" s="22">
        <v>4</v>
      </c>
      <c r="E308" s="22">
        <v>3</v>
      </c>
      <c r="F308" s="22">
        <v>3</v>
      </c>
      <c r="G308" s="22">
        <v>3</v>
      </c>
      <c r="H308" s="22">
        <v>3</v>
      </c>
      <c r="I308" s="22">
        <v>2</v>
      </c>
      <c r="J308" s="2">
        <f t="shared" si="4"/>
        <v>0.6</v>
      </c>
      <c r="K308" s="11" t="s">
        <v>15</v>
      </c>
      <c r="L308" s="11" t="s">
        <v>14</v>
      </c>
      <c r="M308" s="12" t="s">
        <v>12</v>
      </c>
    </row>
    <row r="309" spans="1:13" ht="63.75" x14ac:dyDescent="0.2">
      <c r="A309" s="11" t="s">
        <v>36</v>
      </c>
      <c r="B309" s="11" t="s">
        <v>37</v>
      </c>
      <c r="C309" s="21">
        <v>350000</v>
      </c>
      <c r="D309" s="22">
        <v>4</v>
      </c>
      <c r="E309" s="22">
        <v>4</v>
      </c>
      <c r="F309" s="22">
        <v>3</v>
      </c>
      <c r="G309" s="22">
        <v>3</v>
      </c>
      <c r="H309" s="22">
        <v>3</v>
      </c>
      <c r="I309" s="22">
        <v>2</v>
      </c>
      <c r="J309" s="2">
        <f t="shared" si="4"/>
        <v>0.6333333333333333</v>
      </c>
      <c r="K309" s="11" t="s">
        <v>15</v>
      </c>
      <c r="L309" s="11" t="s">
        <v>15</v>
      </c>
      <c r="M309" s="12" t="s">
        <v>38</v>
      </c>
    </row>
    <row r="310" spans="1:13" x14ac:dyDescent="0.2">
      <c r="A310" s="11" t="s">
        <v>36</v>
      </c>
      <c r="B310" s="11" t="s">
        <v>37</v>
      </c>
      <c r="C310" s="21">
        <v>350000</v>
      </c>
      <c r="D310" s="22">
        <v>4</v>
      </c>
      <c r="E310" s="22">
        <v>3</v>
      </c>
      <c r="F310" s="22">
        <v>3</v>
      </c>
      <c r="G310" s="22">
        <v>3</v>
      </c>
      <c r="H310" s="22">
        <v>3</v>
      </c>
      <c r="I310" s="22">
        <v>3</v>
      </c>
      <c r="J310" s="2">
        <f t="shared" si="4"/>
        <v>0.6333333333333333</v>
      </c>
      <c r="K310" s="11" t="s">
        <v>15</v>
      </c>
      <c r="L310" s="11" t="s">
        <v>15</v>
      </c>
      <c r="M310" s="12" t="s">
        <v>12</v>
      </c>
    </row>
    <row r="311" spans="1:13" x14ac:dyDescent="0.2">
      <c r="A311" s="11" t="s">
        <v>36</v>
      </c>
      <c r="B311" s="11" t="s">
        <v>37</v>
      </c>
      <c r="C311" s="21">
        <v>350000</v>
      </c>
      <c r="D311" s="22">
        <v>3</v>
      </c>
      <c r="E311" s="22">
        <v>3</v>
      </c>
      <c r="F311" s="22">
        <v>3</v>
      </c>
      <c r="G311" s="22">
        <v>2</v>
      </c>
      <c r="H311" s="22">
        <v>3</v>
      </c>
      <c r="I311" s="22">
        <v>3</v>
      </c>
      <c r="J311" s="2">
        <f t="shared" si="4"/>
        <v>0.56666666666666665</v>
      </c>
      <c r="K311" s="11" t="s">
        <v>15</v>
      </c>
      <c r="L311" s="11" t="s">
        <v>15</v>
      </c>
      <c r="M311" s="12" t="s">
        <v>12</v>
      </c>
    </row>
    <row r="312" spans="1:13" ht="51" x14ac:dyDescent="0.2">
      <c r="A312" s="11" t="s">
        <v>36</v>
      </c>
      <c r="B312" s="11" t="s">
        <v>37</v>
      </c>
      <c r="C312" s="21">
        <v>350000</v>
      </c>
      <c r="D312" s="22">
        <v>5</v>
      </c>
      <c r="E312" s="22">
        <v>3</v>
      </c>
      <c r="F312" s="22">
        <v>4</v>
      </c>
      <c r="G312" s="22">
        <v>3</v>
      </c>
      <c r="H312" s="22">
        <v>4</v>
      </c>
      <c r="I312" s="22">
        <v>5</v>
      </c>
      <c r="J312" s="2">
        <f t="shared" si="4"/>
        <v>0.8</v>
      </c>
      <c r="K312" s="11" t="s">
        <v>15</v>
      </c>
      <c r="L312" s="11" t="s">
        <v>15</v>
      </c>
      <c r="M312" s="12" t="s">
        <v>40</v>
      </c>
    </row>
    <row r="313" spans="1:13" x14ac:dyDescent="0.2">
      <c r="A313" s="11" t="s">
        <v>117</v>
      </c>
      <c r="B313" s="11" t="s">
        <v>118</v>
      </c>
      <c r="C313" s="21">
        <v>396077</v>
      </c>
      <c r="D313" s="22">
        <v>4</v>
      </c>
      <c r="E313" s="22">
        <v>5</v>
      </c>
      <c r="F313" s="22">
        <v>5</v>
      </c>
      <c r="G313" s="22">
        <v>5</v>
      </c>
      <c r="H313" s="22">
        <v>5</v>
      </c>
      <c r="I313" s="22">
        <v>5</v>
      </c>
      <c r="J313" s="2">
        <f t="shared" si="4"/>
        <v>0.96666666666666667</v>
      </c>
      <c r="K313" s="11" t="s">
        <v>13</v>
      </c>
      <c r="L313" s="11" t="s">
        <v>15</v>
      </c>
      <c r="M313" s="12" t="s">
        <v>12</v>
      </c>
    </row>
    <row r="314" spans="1:13" x14ac:dyDescent="0.2">
      <c r="A314" s="11" t="s">
        <v>117</v>
      </c>
      <c r="B314" s="11" t="s">
        <v>118</v>
      </c>
      <c r="C314" s="21">
        <v>396077</v>
      </c>
      <c r="D314" s="22">
        <v>5</v>
      </c>
      <c r="E314" s="22">
        <v>5</v>
      </c>
      <c r="F314" s="22">
        <v>3</v>
      </c>
      <c r="G314" s="22">
        <v>5</v>
      </c>
      <c r="H314" s="22">
        <v>5</v>
      </c>
      <c r="I314" s="22">
        <v>5</v>
      </c>
      <c r="J314" s="2">
        <f t="shared" si="4"/>
        <v>0.93333333333333335</v>
      </c>
      <c r="K314" s="11" t="s">
        <v>13</v>
      </c>
      <c r="L314" s="11" t="s">
        <v>13</v>
      </c>
      <c r="M314" s="12" t="s">
        <v>12</v>
      </c>
    </row>
    <row r="315" spans="1:13" x14ac:dyDescent="0.2">
      <c r="A315" s="11" t="s">
        <v>117</v>
      </c>
      <c r="B315" s="11" t="s">
        <v>118</v>
      </c>
      <c r="C315" s="21">
        <v>396077</v>
      </c>
      <c r="D315" s="22">
        <v>4</v>
      </c>
      <c r="E315" s="22">
        <v>4</v>
      </c>
      <c r="F315" s="22">
        <v>4</v>
      </c>
      <c r="G315" s="22">
        <v>4</v>
      </c>
      <c r="H315" s="22">
        <v>4</v>
      </c>
      <c r="I315" s="22">
        <v>3</v>
      </c>
      <c r="J315" s="2">
        <f t="shared" si="4"/>
        <v>0.76666666666666672</v>
      </c>
      <c r="K315" s="11" t="s">
        <v>13</v>
      </c>
      <c r="L315" s="11" t="s">
        <v>15</v>
      </c>
      <c r="M315" s="12" t="s">
        <v>119</v>
      </c>
    </row>
    <row r="316" spans="1:13" x14ac:dyDescent="0.2">
      <c r="A316" s="11" t="s">
        <v>117</v>
      </c>
      <c r="B316" s="11" t="s">
        <v>118</v>
      </c>
      <c r="C316" s="21">
        <v>396077</v>
      </c>
      <c r="D316" s="22">
        <v>5</v>
      </c>
      <c r="E316" s="22">
        <v>4</v>
      </c>
      <c r="F316" s="22">
        <v>3</v>
      </c>
      <c r="G316" s="22">
        <v>3</v>
      </c>
      <c r="H316" s="22">
        <v>4</v>
      </c>
      <c r="I316" s="22">
        <v>3</v>
      </c>
      <c r="J316" s="2">
        <f t="shared" si="4"/>
        <v>0.73333333333333328</v>
      </c>
      <c r="K316" s="11" t="s">
        <v>13</v>
      </c>
      <c r="L316" s="11" t="s">
        <v>14</v>
      </c>
      <c r="M316" s="12" t="s">
        <v>27</v>
      </c>
    </row>
    <row r="317" spans="1:13" x14ac:dyDescent="0.2">
      <c r="A317" s="11" t="s">
        <v>117</v>
      </c>
      <c r="B317" s="11" t="s">
        <v>118</v>
      </c>
      <c r="C317" s="21">
        <v>396077</v>
      </c>
      <c r="D317" s="22">
        <v>5</v>
      </c>
      <c r="E317" s="22">
        <v>4</v>
      </c>
      <c r="F317" s="22">
        <v>4</v>
      </c>
      <c r="G317" s="22">
        <v>4</v>
      </c>
      <c r="H317" s="22">
        <v>4</v>
      </c>
      <c r="I317" s="22">
        <v>4</v>
      </c>
      <c r="J317" s="2">
        <f t="shared" si="4"/>
        <v>0.83333333333333337</v>
      </c>
      <c r="K317" s="11" t="s">
        <v>13</v>
      </c>
      <c r="L317" s="11" t="s">
        <v>15</v>
      </c>
      <c r="M317" s="12" t="s">
        <v>12</v>
      </c>
    </row>
    <row r="318" spans="1:13" x14ac:dyDescent="0.2">
      <c r="A318" s="11" t="s">
        <v>117</v>
      </c>
      <c r="B318" s="11" t="s">
        <v>118</v>
      </c>
      <c r="C318" s="21">
        <v>396077</v>
      </c>
      <c r="D318" s="22">
        <v>5</v>
      </c>
      <c r="E318" s="22">
        <v>5</v>
      </c>
      <c r="F318" s="22">
        <v>4</v>
      </c>
      <c r="G318" s="22">
        <v>5</v>
      </c>
      <c r="H318" s="22">
        <v>5</v>
      </c>
      <c r="I318" s="22">
        <v>5</v>
      </c>
      <c r="J318" s="2">
        <f t="shared" si="4"/>
        <v>0.96666666666666667</v>
      </c>
      <c r="K318" s="11" t="s">
        <v>13</v>
      </c>
      <c r="L318" s="11" t="s">
        <v>15</v>
      </c>
      <c r="M318" s="12" t="s">
        <v>12</v>
      </c>
    </row>
    <row r="319" spans="1:13" x14ac:dyDescent="0.2">
      <c r="A319" s="11" t="s">
        <v>117</v>
      </c>
      <c r="B319" s="11" t="s">
        <v>118</v>
      </c>
      <c r="C319" s="21">
        <v>396077</v>
      </c>
      <c r="D319" s="22">
        <v>5</v>
      </c>
      <c r="E319" s="22">
        <v>5</v>
      </c>
      <c r="F319" s="22">
        <v>5</v>
      </c>
      <c r="G319" s="22">
        <v>5</v>
      </c>
      <c r="H319" s="22">
        <v>3</v>
      </c>
      <c r="I319" s="22">
        <v>4</v>
      </c>
      <c r="J319" s="2">
        <f t="shared" si="4"/>
        <v>0.9</v>
      </c>
      <c r="K319" s="11" t="s">
        <v>13</v>
      </c>
      <c r="L319" s="11" t="s">
        <v>15</v>
      </c>
      <c r="M319" s="12" t="s">
        <v>12</v>
      </c>
    </row>
    <row r="320" spans="1:13" x14ac:dyDescent="0.2">
      <c r="A320" s="11" t="s">
        <v>117</v>
      </c>
      <c r="B320" s="11" t="s">
        <v>118</v>
      </c>
      <c r="C320" s="21">
        <v>396077</v>
      </c>
      <c r="D320" s="22">
        <v>4</v>
      </c>
      <c r="E320" s="22">
        <v>4</v>
      </c>
      <c r="F320" s="22">
        <v>5</v>
      </c>
      <c r="G320" s="22">
        <v>5</v>
      </c>
      <c r="H320" s="22">
        <v>4</v>
      </c>
      <c r="I320" s="22">
        <v>5</v>
      </c>
      <c r="J320" s="2">
        <f t="shared" si="4"/>
        <v>0.9</v>
      </c>
      <c r="K320" s="11" t="s">
        <v>13</v>
      </c>
      <c r="L320" s="11" t="s">
        <v>13</v>
      </c>
      <c r="M320" s="12" t="s">
        <v>12</v>
      </c>
    </row>
    <row r="321" spans="1:13" x14ac:dyDescent="0.2">
      <c r="A321" s="11" t="s">
        <v>117</v>
      </c>
      <c r="B321" s="11" t="s">
        <v>118</v>
      </c>
      <c r="C321" s="21">
        <v>396077</v>
      </c>
      <c r="D321" s="22">
        <v>5</v>
      </c>
      <c r="E321" s="22">
        <v>4</v>
      </c>
      <c r="F321" s="22">
        <v>3</v>
      </c>
      <c r="G321" s="22">
        <v>5</v>
      </c>
      <c r="H321" s="22">
        <v>4</v>
      </c>
      <c r="I321" s="22">
        <v>5</v>
      </c>
      <c r="J321" s="2">
        <f t="shared" si="4"/>
        <v>0.8666666666666667</v>
      </c>
      <c r="K321" s="11" t="s">
        <v>13</v>
      </c>
      <c r="L321" s="11" t="s">
        <v>15</v>
      </c>
      <c r="M321" s="12" t="s">
        <v>12</v>
      </c>
    </row>
    <row r="322" spans="1:13" x14ac:dyDescent="0.2">
      <c r="A322" s="11" t="s">
        <v>117</v>
      </c>
      <c r="B322" s="11" t="s">
        <v>118</v>
      </c>
      <c r="C322" s="21">
        <v>396077</v>
      </c>
      <c r="D322" s="22">
        <v>5</v>
      </c>
      <c r="E322" s="22">
        <v>5</v>
      </c>
      <c r="F322" s="22">
        <v>5</v>
      </c>
      <c r="G322" s="22">
        <v>5</v>
      </c>
      <c r="H322" s="22">
        <v>5</v>
      </c>
      <c r="I322" s="22">
        <v>5</v>
      </c>
      <c r="J322" s="2">
        <f t="shared" ref="J322:J385" si="5">SUM(D322:I322)/30</f>
        <v>1</v>
      </c>
      <c r="K322" s="11" t="s">
        <v>13</v>
      </c>
      <c r="L322" s="11" t="s">
        <v>13</v>
      </c>
      <c r="M322" s="12" t="s">
        <v>12</v>
      </c>
    </row>
    <row r="323" spans="1:13" x14ac:dyDescent="0.2">
      <c r="A323" s="11" t="s">
        <v>117</v>
      </c>
      <c r="B323" s="11" t="s">
        <v>118</v>
      </c>
      <c r="C323" s="21">
        <v>396077</v>
      </c>
      <c r="D323" s="22">
        <v>3</v>
      </c>
      <c r="E323" s="22">
        <v>4</v>
      </c>
      <c r="F323" s="22">
        <v>5</v>
      </c>
      <c r="G323" s="22">
        <v>4</v>
      </c>
      <c r="H323" s="22">
        <v>4</v>
      </c>
      <c r="I323" s="22">
        <v>4</v>
      </c>
      <c r="J323" s="2">
        <f t="shared" si="5"/>
        <v>0.8</v>
      </c>
      <c r="K323" s="11" t="s">
        <v>15</v>
      </c>
      <c r="L323" s="11" t="s">
        <v>14</v>
      </c>
      <c r="M323" s="12" t="s">
        <v>12</v>
      </c>
    </row>
    <row r="324" spans="1:13" x14ac:dyDescent="0.2">
      <c r="A324" s="11" t="s">
        <v>107</v>
      </c>
      <c r="B324" s="11" t="s">
        <v>108</v>
      </c>
      <c r="C324" s="21">
        <v>125000</v>
      </c>
      <c r="D324" s="22">
        <v>5</v>
      </c>
      <c r="E324" s="22">
        <v>5</v>
      </c>
      <c r="F324" s="22">
        <v>5</v>
      </c>
      <c r="G324" s="22">
        <v>4</v>
      </c>
      <c r="H324" s="22">
        <v>5</v>
      </c>
      <c r="I324" s="22">
        <v>4</v>
      </c>
      <c r="J324" s="2">
        <f t="shared" si="5"/>
        <v>0.93333333333333335</v>
      </c>
      <c r="K324" s="11" t="s">
        <v>13</v>
      </c>
      <c r="L324" s="11" t="s">
        <v>15</v>
      </c>
      <c r="M324" s="12" t="s">
        <v>12</v>
      </c>
    </row>
    <row r="325" spans="1:13" x14ac:dyDescent="0.2">
      <c r="A325" s="11" t="s">
        <v>107</v>
      </c>
      <c r="B325" s="11" t="s">
        <v>108</v>
      </c>
      <c r="C325" s="21">
        <v>125000</v>
      </c>
      <c r="D325" s="22">
        <v>4</v>
      </c>
      <c r="E325" s="22">
        <v>3</v>
      </c>
      <c r="F325" s="22">
        <v>3</v>
      </c>
      <c r="G325" s="22">
        <v>4</v>
      </c>
      <c r="H325" s="22">
        <v>4</v>
      </c>
      <c r="I325" s="22">
        <v>3</v>
      </c>
      <c r="J325" s="2">
        <f t="shared" si="5"/>
        <v>0.7</v>
      </c>
      <c r="K325" s="11" t="s">
        <v>13</v>
      </c>
      <c r="L325" s="11" t="s">
        <v>15</v>
      </c>
      <c r="M325" s="12" t="s">
        <v>12</v>
      </c>
    </row>
    <row r="326" spans="1:13" x14ac:dyDescent="0.2">
      <c r="A326" s="11" t="s">
        <v>107</v>
      </c>
      <c r="B326" s="11" t="s">
        <v>108</v>
      </c>
      <c r="C326" s="21">
        <v>125000</v>
      </c>
      <c r="D326" s="22">
        <v>5</v>
      </c>
      <c r="E326" s="22">
        <v>3</v>
      </c>
      <c r="F326" s="22">
        <v>4</v>
      </c>
      <c r="G326" s="22">
        <v>5</v>
      </c>
      <c r="H326" s="22">
        <v>5</v>
      </c>
      <c r="I326" s="22">
        <v>5</v>
      </c>
      <c r="J326" s="2">
        <f t="shared" si="5"/>
        <v>0.9</v>
      </c>
      <c r="K326" s="11" t="s">
        <v>13</v>
      </c>
      <c r="L326" s="11" t="s">
        <v>15</v>
      </c>
      <c r="M326" s="12" t="s">
        <v>12</v>
      </c>
    </row>
    <row r="327" spans="1:13" x14ac:dyDescent="0.2">
      <c r="A327" s="11" t="s">
        <v>107</v>
      </c>
      <c r="B327" s="11" t="s">
        <v>108</v>
      </c>
      <c r="C327" s="21">
        <v>125000</v>
      </c>
      <c r="D327" s="22">
        <v>5</v>
      </c>
      <c r="E327" s="22">
        <v>3</v>
      </c>
      <c r="F327" s="22">
        <v>3</v>
      </c>
      <c r="G327" s="22">
        <v>5</v>
      </c>
      <c r="H327" s="22">
        <v>5</v>
      </c>
      <c r="I327" s="22">
        <v>3</v>
      </c>
      <c r="J327" s="2">
        <f t="shared" si="5"/>
        <v>0.8</v>
      </c>
      <c r="K327" s="11" t="s">
        <v>13</v>
      </c>
      <c r="L327" s="11" t="s">
        <v>15</v>
      </c>
      <c r="M327" s="12" t="s">
        <v>12</v>
      </c>
    </row>
    <row r="328" spans="1:13" x14ac:dyDescent="0.2">
      <c r="A328" s="11" t="s">
        <v>107</v>
      </c>
      <c r="B328" s="11" t="s">
        <v>108</v>
      </c>
      <c r="C328" s="21">
        <v>125000</v>
      </c>
      <c r="D328" s="22">
        <v>5</v>
      </c>
      <c r="E328" s="22">
        <v>5</v>
      </c>
      <c r="F328" s="22">
        <v>5</v>
      </c>
      <c r="G328" s="22">
        <v>5</v>
      </c>
      <c r="H328" s="22">
        <v>5</v>
      </c>
      <c r="I328" s="22">
        <v>5</v>
      </c>
      <c r="J328" s="2">
        <f t="shared" si="5"/>
        <v>1</v>
      </c>
      <c r="K328" s="11" t="s">
        <v>13</v>
      </c>
      <c r="L328" s="11" t="s">
        <v>15</v>
      </c>
      <c r="M328" s="12" t="s">
        <v>12</v>
      </c>
    </row>
    <row r="329" spans="1:13" x14ac:dyDescent="0.2">
      <c r="A329" s="11" t="s">
        <v>107</v>
      </c>
      <c r="B329" s="11" t="s">
        <v>108</v>
      </c>
      <c r="C329" s="21">
        <v>125000</v>
      </c>
      <c r="D329" s="22">
        <v>5</v>
      </c>
      <c r="E329" s="22">
        <v>5</v>
      </c>
      <c r="F329" s="22">
        <v>5</v>
      </c>
      <c r="G329" s="22">
        <v>4</v>
      </c>
      <c r="H329" s="22">
        <v>5</v>
      </c>
      <c r="I329" s="22">
        <v>5</v>
      </c>
      <c r="J329" s="2">
        <f t="shared" si="5"/>
        <v>0.96666666666666667</v>
      </c>
      <c r="K329" s="11" t="s">
        <v>13</v>
      </c>
      <c r="L329" s="11" t="s">
        <v>14</v>
      </c>
      <c r="M329" s="12" t="s">
        <v>12</v>
      </c>
    </row>
    <row r="330" spans="1:13" x14ac:dyDescent="0.2">
      <c r="A330" s="11" t="s">
        <v>107</v>
      </c>
      <c r="B330" s="11" t="s">
        <v>108</v>
      </c>
      <c r="C330" s="21">
        <v>125000</v>
      </c>
      <c r="D330" s="22">
        <v>4</v>
      </c>
      <c r="E330" s="22">
        <v>4</v>
      </c>
      <c r="F330" s="22">
        <v>4</v>
      </c>
      <c r="G330" s="22">
        <v>4</v>
      </c>
      <c r="H330" s="22">
        <v>4</v>
      </c>
      <c r="I330" s="22">
        <v>4</v>
      </c>
      <c r="J330" s="2">
        <f t="shared" si="5"/>
        <v>0.8</v>
      </c>
      <c r="K330" s="11" t="s">
        <v>13</v>
      </c>
      <c r="L330" s="11" t="s">
        <v>15</v>
      </c>
      <c r="M330" s="12" t="s">
        <v>12</v>
      </c>
    </row>
    <row r="331" spans="1:13" x14ac:dyDescent="0.2">
      <c r="A331" s="11" t="s">
        <v>107</v>
      </c>
      <c r="B331" s="11" t="s">
        <v>108</v>
      </c>
      <c r="C331" s="21">
        <v>125000</v>
      </c>
      <c r="D331" s="22">
        <v>5</v>
      </c>
      <c r="E331" s="22">
        <v>5</v>
      </c>
      <c r="F331" s="22">
        <v>5</v>
      </c>
      <c r="G331" s="22">
        <v>5</v>
      </c>
      <c r="H331" s="22">
        <v>5</v>
      </c>
      <c r="I331" s="22">
        <v>5</v>
      </c>
      <c r="J331" s="2">
        <f t="shared" si="5"/>
        <v>1</v>
      </c>
      <c r="K331" s="11" t="s">
        <v>13</v>
      </c>
      <c r="L331" s="11" t="s">
        <v>15</v>
      </c>
      <c r="M331" s="12" t="s">
        <v>12</v>
      </c>
    </row>
    <row r="332" spans="1:13" x14ac:dyDescent="0.2">
      <c r="A332" s="11" t="s">
        <v>107</v>
      </c>
      <c r="B332" s="11" t="s">
        <v>108</v>
      </c>
      <c r="C332" s="21">
        <v>125000</v>
      </c>
      <c r="D332" s="22">
        <v>3</v>
      </c>
      <c r="E332" s="22">
        <v>4</v>
      </c>
      <c r="F332" s="22">
        <v>4</v>
      </c>
      <c r="G332" s="22">
        <v>4</v>
      </c>
      <c r="H332" s="22">
        <v>5</v>
      </c>
      <c r="I332" s="22">
        <v>5</v>
      </c>
      <c r="J332" s="2">
        <f t="shared" si="5"/>
        <v>0.83333333333333337</v>
      </c>
      <c r="K332" s="11" t="s">
        <v>13</v>
      </c>
      <c r="L332" s="11" t="s">
        <v>15</v>
      </c>
      <c r="M332" s="12" t="s">
        <v>12</v>
      </c>
    </row>
    <row r="333" spans="1:13" x14ac:dyDescent="0.2">
      <c r="A333" s="11" t="s">
        <v>107</v>
      </c>
      <c r="B333" s="11" t="s">
        <v>108</v>
      </c>
      <c r="C333" s="21">
        <v>125000</v>
      </c>
      <c r="D333" s="22">
        <v>4</v>
      </c>
      <c r="E333" s="22">
        <v>4</v>
      </c>
      <c r="F333" s="22">
        <v>4</v>
      </c>
      <c r="G333" s="22">
        <v>4</v>
      </c>
      <c r="H333" s="22">
        <v>5</v>
      </c>
      <c r="I333" s="22">
        <v>4</v>
      </c>
      <c r="J333" s="2">
        <f t="shared" si="5"/>
        <v>0.83333333333333337</v>
      </c>
      <c r="K333" s="11" t="s">
        <v>13</v>
      </c>
      <c r="L333" s="11" t="s">
        <v>13</v>
      </c>
      <c r="M333" s="12" t="s">
        <v>12</v>
      </c>
    </row>
    <row r="334" spans="1:13" x14ac:dyDescent="0.2">
      <c r="A334" s="11" t="s">
        <v>107</v>
      </c>
      <c r="B334" s="11" t="s">
        <v>108</v>
      </c>
      <c r="C334" s="21">
        <v>125000</v>
      </c>
      <c r="D334" s="22">
        <v>4</v>
      </c>
      <c r="E334" s="22">
        <v>3</v>
      </c>
      <c r="F334" s="22">
        <v>4</v>
      </c>
      <c r="G334" s="22">
        <v>4</v>
      </c>
      <c r="H334" s="22">
        <v>4</v>
      </c>
      <c r="I334" s="22">
        <v>5</v>
      </c>
      <c r="J334" s="2">
        <f t="shared" si="5"/>
        <v>0.8</v>
      </c>
      <c r="K334" s="11" t="s">
        <v>13</v>
      </c>
      <c r="L334" s="11" t="s">
        <v>15</v>
      </c>
      <c r="M334" s="12" t="s">
        <v>12</v>
      </c>
    </row>
    <row r="335" spans="1:13" x14ac:dyDescent="0.2">
      <c r="A335" s="11" t="s">
        <v>107</v>
      </c>
      <c r="B335" s="11" t="s">
        <v>108</v>
      </c>
      <c r="C335" s="21">
        <v>125000</v>
      </c>
      <c r="D335" s="22">
        <v>5</v>
      </c>
      <c r="E335" s="22">
        <v>5</v>
      </c>
      <c r="F335" s="22">
        <v>5</v>
      </c>
      <c r="G335" s="22">
        <v>5</v>
      </c>
      <c r="H335" s="22">
        <v>5</v>
      </c>
      <c r="I335" s="22">
        <v>5</v>
      </c>
      <c r="J335" s="2">
        <f t="shared" si="5"/>
        <v>1</v>
      </c>
      <c r="K335" s="11" t="s">
        <v>13</v>
      </c>
      <c r="L335" s="11" t="s">
        <v>13</v>
      </c>
      <c r="M335" s="12" t="s">
        <v>12</v>
      </c>
    </row>
    <row r="336" spans="1:13" x14ac:dyDescent="0.2">
      <c r="A336" s="11" t="s">
        <v>107</v>
      </c>
      <c r="B336" s="11" t="s">
        <v>109</v>
      </c>
      <c r="C336" s="21">
        <v>90000</v>
      </c>
      <c r="D336" s="22">
        <v>5</v>
      </c>
      <c r="E336" s="22">
        <v>5</v>
      </c>
      <c r="F336" s="22">
        <v>5</v>
      </c>
      <c r="G336" s="22">
        <v>5</v>
      </c>
      <c r="H336" s="22">
        <v>5</v>
      </c>
      <c r="I336" s="22">
        <v>5</v>
      </c>
      <c r="J336" s="2">
        <f t="shared" si="5"/>
        <v>1</v>
      </c>
      <c r="K336" s="11" t="s">
        <v>13</v>
      </c>
      <c r="L336" s="11" t="s">
        <v>15</v>
      </c>
      <c r="M336" s="12" t="s">
        <v>12</v>
      </c>
    </row>
    <row r="337" spans="1:13" x14ac:dyDescent="0.2">
      <c r="A337" s="11" t="s">
        <v>107</v>
      </c>
      <c r="B337" s="11" t="s">
        <v>109</v>
      </c>
      <c r="C337" s="21">
        <v>90000</v>
      </c>
      <c r="D337" s="22">
        <v>5</v>
      </c>
      <c r="E337" s="22">
        <v>5</v>
      </c>
      <c r="F337" s="22">
        <v>4</v>
      </c>
      <c r="G337" s="22">
        <v>5</v>
      </c>
      <c r="H337" s="22">
        <v>5</v>
      </c>
      <c r="I337" s="22">
        <v>4</v>
      </c>
      <c r="J337" s="2">
        <f t="shared" si="5"/>
        <v>0.93333333333333335</v>
      </c>
      <c r="K337" s="11" t="s">
        <v>13</v>
      </c>
      <c r="L337" s="11" t="s">
        <v>13</v>
      </c>
      <c r="M337" s="12" t="s">
        <v>12</v>
      </c>
    </row>
    <row r="338" spans="1:13" x14ac:dyDescent="0.2">
      <c r="A338" s="11" t="s">
        <v>107</v>
      </c>
      <c r="B338" s="11" t="s">
        <v>109</v>
      </c>
      <c r="C338" s="21">
        <v>90000</v>
      </c>
      <c r="D338" s="22">
        <v>4</v>
      </c>
      <c r="E338" s="22">
        <v>5</v>
      </c>
      <c r="F338" s="22">
        <v>5</v>
      </c>
      <c r="G338" s="22">
        <v>5</v>
      </c>
      <c r="H338" s="22">
        <v>4</v>
      </c>
      <c r="I338" s="22">
        <v>5</v>
      </c>
      <c r="J338" s="2">
        <f t="shared" si="5"/>
        <v>0.93333333333333335</v>
      </c>
      <c r="K338" s="11" t="s">
        <v>13</v>
      </c>
      <c r="L338" s="11" t="s">
        <v>13</v>
      </c>
      <c r="M338" s="12" t="s">
        <v>12</v>
      </c>
    </row>
    <row r="339" spans="1:13" x14ac:dyDescent="0.2">
      <c r="A339" s="11" t="s">
        <v>107</v>
      </c>
      <c r="B339" s="11" t="s">
        <v>109</v>
      </c>
      <c r="C339" s="21">
        <v>90000</v>
      </c>
      <c r="D339" s="22">
        <v>5</v>
      </c>
      <c r="E339" s="22">
        <v>4</v>
      </c>
      <c r="F339" s="22">
        <v>4</v>
      </c>
      <c r="G339" s="22">
        <v>4</v>
      </c>
      <c r="H339" s="22">
        <v>5</v>
      </c>
      <c r="I339" s="22">
        <v>4</v>
      </c>
      <c r="J339" s="2">
        <f t="shared" si="5"/>
        <v>0.8666666666666667</v>
      </c>
      <c r="K339" s="11" t="s">
        <v>13</v>
      </c>
      <c r="L339" s="11" t="s">
        <v>15</v>
      </c>
      <c r="M339" s="12" t="s">
        <v>12</v>
      </c>
    </row>
    <row r="340" spans="1:13" ht="25.5" x14ac:dyDescent="0.2">
      <c r="A340" s="11" t="s">
        <v>107</v>
      </c>
      <c r="B340" s="11" t="s">
        <v>109</v>
      </c>
      <c r="C340" s="21">
        <v>90000</v>
      </c>
      <c r="D340" s="22">
        <v>5</v>
      </c>
      <c r="E340" s="22">
        <v>5</v>
      </c>
      <c r="F340" s="22">
        <v>5</v>
      </c>
      <c r="G340" s="22">
        <v>5</v>
      </c>
      <c r="H340" s="22">
        <v>5</v>
      </c>
      <c r="I340" s="22">
        <v>5</v>
      </c>
      <c r="J340" s="2">
        <f t="shared" si="5"/>
        <v>1</v>
      </c>
      <c r="K340" s="11" t="s">
        <v>13</v>
      </c>
      <c r="L340" s="11" t="s">
        <v>15</v>
      </c>
      <c r="M340" s="12" t="s">
        <v>110</v>
      </c>
    </row>
    <row r="341" spans="1:13" x14ac:dyDescent="0.2">
      <c r="A341" s="11" t="s">
        <v>107</v>
      </c>
      <c r="B341" s="11" t="s">
        <v>109</v>
      </c>
      <c r="C341" s="21">
        <v>90000</v>
      </c>
      <c r="D341" s="22">
        <v>5</v>
      </c>
      <c r="E341" s="22">
        <v>5</v>
      </c>
      <c r="F341" s="22">
        <v>4</v>
      </c>
      <c r="G341" s="22">
        <v>4</v>
      </c>
      <c r="H341" s="22">
        <v>5</v>
      </c>
      <c r="I341" s="22">
        <v>5</v>
      </c>
      <c r="J341" s="2">
        <f t="shared" si="5"/>
        <v>0.93333333333333335</v>
      </c>
      <c r="K341" s="11" t="s">
        <v>13</v>
      </c>
      <c r="L341" s="11" t="s">
        <v>14</v>
      </c>
      <c r="M341" s="12" t="s">
        <v>12</v>
      </c>
    </row>
    <row r="342" spans="1:13" x14ac:dyDescent="0.2">
      <c r="A342" s="11" t="s">
        <v>107</v>
      </c>
      <c r="B342" s="11" t="s">
        <v>109</v>
      </c>
      <c r="C342" s="21">
        <v>90000</v>
      </c>
      <c r="D342" s="22">
        <v>4</v>
      </c>
      <c r="E342" s="22">
        <v>4</v>
      </c>
      <c r="F342" s="22">
        <v>4</v>
      </c>
      <c r="G342" s="22">
        <v>3</v>
      </c>
      <c r="H342" s="22">
        <v>4</v>
      </c>
      <c r="I342" s="22">
        <v>4</v>
      </c>
      <c r="J342" s="2">
        <f t="shared" si="5"/>
        <v>0.76666666666666672</v>
      </c>
      <c r="K342" s="11" t="s">
        <v>13</v>
      </c>
      <c r="L342" s="11" t="s">
        <v>15</v>
      </c>
      <c r="M342" s="12" t="s">
        <v>12</v>
      </c>
    </row>
    <row r="343" spans="1:13" ht="38.25" x14ac:dyDescent="0.2">
      <c r="A343" s="11" t="s">
        <v>107</v>
      </c>
      <c r="B343" s="11" t="s">
        <v>109</v>
      </c>
      <c r="C343" s="21">
        <v>90000</v>
      </c>
      <c r="D343" s="22">
        <v>5</v>
      </c>
      <c r="E343" s="22">
        <v>5</v>
      </c>
      <c r="F343" s="22">
        <v>5</v>
      </c>
      <c r="G343" s="22">
        <v>5</v>
      </c>
      <c r="H343" s="22">
        <v>5</v>
      </c>
      <c r="I343" s="22">
        <v>5</v>
      </c>
      <c r="J343" s="2">
        <f t="shared" si="5"/>
        <v>1</v>
      </c>
      <c r="K343" s="11" t="s">
        <v>13</v>
      </c>
      <c r="L343" s="11" t="s">
        <v>13</v>
      </c>
      <c r="M343" s="12" t="s">
        <v>112</v>
      </c>
    </row>
    <row r="344" spans="1:13" x14ac:dyDescent="0.2">
      <c r="A344" s="11" t="s">
        <v>107</v>
      </c>
      <c r="B344" s="11" t="s">
        <v>109</v>
      </c>
      <c r="C344" s="21">
        <v>90000</v>
      </c>
      <c r="D344" s="22">
        <v>4</v>
      </c>
      <c r="E344" s="22">
        <v>3</v>
      </c>
      <c r="F344" s="22">
        <v>3</v>
      </c>
      <c r="G344" s="22">
        <v>4</v>
      </c>
      <c r="H344" s="22">
        <v>4</v>
      </c>
      <c r="I344" s="22">
        <v>3</v>
      </c>
      <c r="J344" s="2">
        <f t="shared" si="5"/>
        <v>0.7</v>
      </c>
      <c r="K344" s="11" t="s">
        <v>13</v>
      </c>
      <c r="L344" s="11" t="s">
        <v>15</v>
      </c>
      <c r="M344" s="12" t="s">
        <v>12</v>
      </c>
    </row>
    <row r="345" spans="1:13" x14ac:dyDescent="0.2">
      <c r="A345" s="11" t="s">
        <v>107</v>
      </c>
      <c r="B345" s="11" t="s">
        <v>109</v>
      </c>
      <c r="C345" s="21">
        <v>90000</v>
      </c>
      <c r="D345" s="22">
        <v>4</v>
      </c>
      <c r="E345" s="22">
        <v>4</v>
      </c>
      <c r="F345" s="22">
        <v>4</v>
      </c>
      <c r="G345" s="22">
        <v>4</v>
      </c>
      <c r="H345" s="22">
        <v>5</v>
      </c>
      <c r="I345" s="22">
        <v>4</v>
      </c>
      <c r="J345" s="2">
        <f t="shared" si="5"/>
        <v>0.83333333333333337</v>
      </c>
      <c r="K345" s="11" t="s">
        <v>13</v>
      </c>
      <c r="L345" s="11" t="s">
        <v>15</v>
      </c>
      <c r="M345" s="12" t="s">
        <v>12</v>
      </c>
    </row>
    <row r="346" spans="1:13" x14ac:dyDescent="0.2">
      <c r="A346" s="11" t="s">
        <v>107</v>
      </c>
      <c r="B346" s="11" t="s">
        <v>109</v>
      </c>
      <c r="C346" s="21">
        <v>90000</v>
      </c>
      <c r="D346" s="22">
        <v>4</v>
      </c>
      <c r="E346" s="22">
        <v>4</v>
      </c>
      <c r="F346" s="22">
        <v>5</v>
      </c>
      <c r="G346" s="22">
        <v>5</v>
      </c>
      <c r="H346" s="22">
        <v>4</v>
      </c>
      <c r="I346" s="22">
        <v>4</v>
      </c>
      <c r="J346" s="2">
        <f t="shared" si="5"/>
        <v>0.8666666666666667</v>
      </c>
      <c r="K346" s="11" t="s">
        <v>13</v>
      </c>
      <c r="L346" s="11" t="s">
        <v>15</v>
      </c>
      <c r="M346" s="12" t="s">
        <v>12</v>
      </c>
    </row>
    <row r="347" spans="1:13" ht="76.5" x14ac:dyDescent="0.2">
      <c r="A347" s="11" t="s">
        <v>107</v>
      </c>
      <c r="B347" s="11" t="s">
        <v>109</v>
      </c>
      <c r="C347" s="21">
        <v>90000</v>
      </c>
      <c r="D347" s="22">
        <v>5</v>
      </c>
      <c r="E347" s="22">
        <v>5</v>
      </c>
      <c r="F347" s="22">
        <v>5</v>
      </c>
      <c r="G347" s="22">
        <v>5</v>
      </c>
      <c r="H347" s="22">
        <v>5</v>
      </c>
      <c r="I347" s="22">
        <v>4</v>
      </c>
      <c r="J347" s="2">
        <f t="shared" si="5"/>
        <v>0.96666666666666667</v>
      </c>
      <c r="K347" s="11" t="s">
        <v>13</v>
      </c>
      <c r="L347" s="11" t="s">
        <v>13</v>
      </c>
      <c r="M347" s="12" t="s">
        <v>111</v>
      </c>
    </row>
    <row r="348" spans="1:13" x14ac:dyDescent="0.2">
      <c r="A348" s="11"/>
      <c r="B348" s="11"/>
      <c r="C348" s="21"/>
      <c r="D348" s="22"/>
      <c r="E348" s="22"/>
      <c r="F348" s="22"/>
      <c r="G348" s="22"/>
      <c r="H348" s="22"/>
      <c r="I348" s="22"/>
      <c r="J348" s="2"/>
      <c r="K348" s="11" t="s">
        <v>15</v>
      </c>
      <c r="L348" s="11" t="s">
        <v>12</v>
      </c>
      <c r="M348" s="12" t="s">
        <v>12</v>
      </c>
    </row>
  </sheetData>
  <sortState xmlns:xlrd2="http://schemas.microsoft.com/office/spreadsheetml/2017/richdata2" ref="A2:L331">
    <sortCondition ref="A2:A331"/>
    <sortCondition ref="B2:B331"/>
  </sortState>
  <pageMargins left="0.75" right="0.75" top="1" bottom="1" header="0.5" footer="0.5"/>
  <pageSetup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C61878930354AA60D80EAE4C1A7AE" ma:contentTypeVersion="15" ma:contentTypeDescription="Create a new document." ma:contentTypeScope="" ma:versionID="2c98c35626193d278c5274df88608c83">
  <xsd:schema xmlns:xsd="http://www.w3.org/2001/XMLSchema" xmlns:xs="http://www.w3.org/2001/XMLSchema" xmlns:p="http://schemas.microsoft.com/office/2006/metadata/properties" xmlns:ns2="e4a3c355-1d8c-47df-9638-d490a6370467" xmlns:ns3="cafbeb0b-07d2-4b4e-9a20-c861557ab230" targetNamespace="http://schemas.microsoft.com/office/2006/metadata/properties" ma:root="true" ma:fieldsID="be2439e6057f23780e308c89b548824c" ns2:_="" ns3:_="">
    <xsd:import namespace="e4a3c355-1d8c-47df-9638-d490a6370467"/>
    <xsd:import namespace="cafbeb0b-07d2-4b4e-9a20-c861557ab2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a3c355-1d8c-47df-9638-d490a63704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ca6aeba-1d2c-45bc-9e3a-55fc3c9067b9"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fbeb0b-07d2-4b4e-9a20-c861557ab23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54d51d6-c99c-4ac4-8f83-0063fd562dcc}" ma:internalName="TaxCatchAll" ma:showField="CatchAllData" ma:web="cafbeb0b-07d2-4b4e-9a20-c861557ab23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7FF6AA-B45F-4FCA-83E7-59A1D692F2D2}">
  <ds:schemaRefs>
    <ds:schemaRef ds:uri="http://schemas.microsoft.com/sharepoint/v3/contenttype/forms"/>
  </ds:schemaRefs>
</ds:datastoreItem>
</file>

<file path=customXml/itemProps2.xml><?xml version="1.0" encoding="utf-8"?>
<ds:datastoreItem xmlns:ds="http://schemas.openxmlformats.org/officeDocument/2006/customXml" ds:itemID="{293EE61B-C366-4B1F-B4CF-F6991D27E9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a3c355-1d8c-47df-9638-d490a6370467"/>
    <ds:schemaRef ds:uri="cafbeb0b-07d2-4b4e-9a20-c861557ab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MultiYear &amp; Partial Funding</vt:lpstr>
      <vt:lpstr>Slots &amp; Workforce</vt:lpstr>
      <vt:lpstr>Strategy</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Angelyn Johnson</dc:creator>
  <cp:lastModifiedBy>Angelyn Johnson</cp:lastModifiedBy>
  <dcterms:created xsi:type="dcterms:W3CDTF">2024-04-01T12:27:28Z</dcterms:created>
  <dcterms:modified xsi:type="dcterms:W3CDTF">2024-04-15T18:20:41Z</dcterms:modified>
</cp:coreProperties>
</file>