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data" ContentType="application/vnd.openxmlformats-officedocument.model+data"/>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pivotCache/pivotCacheDefinition12.xml" ContentType="application/vnd.openxmlformats-officedocument.spreadsheetml.pivotCacheDefinition+xml"/>
  <Override PartName="/xl/pivotCache/pivotCacheDefinition13.xml" ContentType="application/vnd.openxmlformats-officedocument.spreadsheetml.pivotCacheDefinition+xml"/>
  <Override PartName="/xl/pivotCache/pivotCacheDefinition14.xml" ContentType="application/vnd.openxmlformats-officedocument.spreadsheetml.pivotCacheDefinition+xml"/>
  <Override PartName="/xl/pivotCache/pivotCacheDefinition15.xml" ContentType="application/vnd.openxmlformats-officedocument.spreadsheetml.pivotCacheDefinition+xml"/>
  <Override PartName="/xl/pivotCache/pivotCacheDefinition16.xml" ContentType="application/vnd.openxmlformats-officedocument.spreadsheetml.pivotCacheDefinition+xml"/>
  <Override PartName="/xl/connections.xml" ContentType="application/vnd.openxmlformats-officedocument.spreadsheetml.connection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32.xml" ContentType="application/vnd.openxmlformats-officedocument.customXmlProperties+xml"/>
  <Override PartName="/customXml/itemProps33.xml" ContentType="application/vnd.openxmlformats-officedocument.customXmlProperties+xml"/>
  <Override PartName="/customXml/itemProps34.xml" ContentType="application/vnd.openxmlformats-officedocument.customXmlProperties+xml"/>
  <Override PartName="/customXml/itemProps35.xml" ContentType="application/vnd.openxmlformats-officedocument.customXmlProperties+xml"/>
  <Override PartName="/customXml/itemProps36.xml" ContentType="application/vnd.openxmlformats-officedocument.customXmlProperties+xml"/>
  <Override PartName="/customXml/itemProps37.xml" ContentType="application/vnd.openxmlformats-officedocument.customXmlProperties+xml"/>
  <Override PartName="/customXml/itemProps3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17.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customXml/itemProps30.xml" ContentType="application/vnd.openxmlformats-officedocument.customXmlProperties+xml"/>
  <Override PartName="/customXml/itemProps31.xml" ContentType="application/vnd.openxmlformats-officedocument.customXmlProperties+xml"/>
  <Override PartName="/customXml/itemProps18.xml" ContentType="application/vnd.openxmlformats-officedocument.customXmlProperties+xml"/>
  <Override PartName="/customXml/itemProps40.xml" ContentType="application/vnd.openxmlformats-officedocument.customXmlProperties+xml"/>
  <Override PartName="/customXml/itemProps39.xml" ContentType="application/vnd.openxmlformats-officedocument.customXmlProperties+xml"/>
  <Override PartName="/customXml/itemProps41.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https://buncombecountync.sharepoint.com/sites/PART-FS-StrategicPartnerships/Shared Documents/Community Investments/ECE/Committee/Meetings/FY2023/April 18/"/>
    </mc:Choice>
  </mc:AlternateContent>
  <xr:revisionPtr revIDLastSave="0" documentId="8_{7117E776-A470-4B71-9861-53167C5BFB1C}" xr6:coauthVersionLast="47" xr6:coauthVersionMax="47" xr10:uidLastSave="{00000000-0000-0000-0000-000000000000}"/>
  <bookViews>
    <workbookView xWindow="-120" yWindow="-120" windowWidth="29040" windowHeight="15840" xr2:uid="{00000000-000D-0000-FFFF-FFFF00000000}"/>
  </bookViews>
  <sheets>
    <sheet name="Scenarios" sheetId="5" r:id="rId1"/>
    <sheet name="Graphs &amp; Tables" sheetId="8" r:id="rId2"/>
    <sheet name="Unspent" sheetId="6" r:id="rId3"/>
    <sheet name="Slots-MultiYear" sheetId="7" r:id="rId4"/>
    <sheet name="Source Data" sheetId="1" r:id="rId5"/>
    <sheet name="Data Refresh" sheetId="11" r:id="rId6"/>
  </sheets>
  <definedNames>
    <definedName name="_xlnm._FilterDatabase" localSheetId="0" hidden="1">Scenarios!$A$6:$E$35</definedName>
    <definedName name="_xlcn.WorksheetConnection_FY2024EarlyChildhoodScores.xlsxTable11" hidden="1">Table1[]</definedName>
    <definedName name="Slicer_Value">#N/A</definedName>
  </definedNames>
  <calcPr calcId="191028"/>
  <pivotCaches>
    <pivotCache cacheId="0" r:id="rId7"/>
    <pivotCache cacheId="1" r:id="rId8"/>
    <pivotCache cacheId="2" r:id="rId9"/>
    <pivotCache cacheId="3" r:id="rId10"/>
    <pivotCache cacheId="4" r:id="rId11"/>
    <pivotCache cacheId="5" r:id="rId12"/>
    <pivotCache cacheId="6" r:id="rId13"/>
    <pivotCache cacheId="7" r:id="rId14"/>
    <pivotCache cacheId="8" r:id="rId15"/>
    <pivotCache cacheId="9" r:id="rId16"/>
    <pivotCache cacheId="10" r:id="rId17"/>
    <pivotCache cacheId="11" r:id="rId18"/>
    <pivotCache cacheId="12" r:id="rId19"/>
    <pivotCache cacheId="13" r:id="rId20"/>
    <pivotCache cacheId="14" r:id="rId21"/>
  </pivotCaches>
  <extLst>
    <ext xmlns:x14="http://schemas.microsoft.com/office/spreadsheetml/2009/9/main" uri="{876F7934-8845-4945-9796-88D515C7AA90}">
      <x14:pivotCaches>
        <pivotCache cacheId="15" r:id="rId22"/>
      </x14:pivotCaches>
    </ext>
    <ext xmlns:x14="http://schemas.microsoft.com/office/spreadsheetml/2009/9/main" uri="{BBE1A952-AA13-448e-AADC-164F8A28A991}">
      <x14:slicerCaches>
        <x14:slicerCache r:id="rId23"/>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Strategies_1f316b7b-8dbf-4b57-aaec-423b4c12d3c3" name="Strategies" connection="Query - Strategies"/>
          <x15:modelTable id="Strategies  Request_49f5681a-8f38-4269-890b-c15d69b3e156" name="Strategies  Request" connection="Query - Strategies (Request)"/>
          <x15:modelTable id="Strategies Filter_20d0b7a5-97e8-4e5d-ad4c-528944856470" name="Strategies Filter" connection="Query - Strategies Filter"/>
          <x15:modelTable id="Table1" name="Table1" connection="WorksheetConnection_FY2024 Early Childhood Scores.xlsx!Table1"/>
        </x15:modelTables>
        <x15:modelRelationships>
          <x15:modelRelationship fromTable="Strategies" fromColumn="Value" toTable="Strategies Filter" toColumn="Value"/>
          <x15:modelRelationship fromTable="Strategies  Request" fromColumn="Value" toTable="Strategies Filter" toColumn="Value"/>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5" l="1"/>
  <c r="K11" i="8"/>
  <c r="K12" i="8"/>
  <c r="K13" i="8"/>
  <c r="K10" i="8"/>
  <c r="C32" i="6"/>
  <c r="E32" i="6" s="1"/>
  <c r="E31" i="6"/>
  <c r="E30" i="6"/>
  <c r="E29" i="6"/>
  <c r="E28" i="6"/>
  <c r="E27" i="6"/>
  <c r="E26" i="6"/>
  <c r="E25" i="6"/>
  <c r="E24" i="6"/>
  <c r="C19" i="6"/>
  <c r="E19" i="6" s="1"/>
  <c r="E18" i="6"/>
  <c r="E17" i="6"/>
  <c r="E16" i="6"/>
  <c r="E15" i="6"/>
  <c r="C10" i="6"/>
  <c r="E10" i="6" s="1"/>
  <c r="E9" i="6"/>
  <c r="E8" i="6"/>
  <c r="E7" i="6"/>
  <c r="E6" i="6"/>
  <c r="J25" i="8"/>
  <c r="J24" i="8"/>
  <c r="H35" i="5" l="1"/>
  <c r="H34" i="5"/>
  <c r="H33" i="5"/>
  <c r="H32" i="5"/>
  <c r="H27" i="5"/>
  <c r="H31" i="5"/>
  <c r="H28" i="5"/>
  <c r="H29" i="5"/>
  <c r="H26" i="5"/>
  <c r="H30" i="5"/>
  <c r="H25" i="5"/>
  <c r="D24" i="5"/>
  <c r="H24" i="5"/>
  <c r="D23" i="5"/>
  <c r="H23" i="5"/>
  <c r="D20" i="5"/>
  <c r="H20" i="5"/>
  <c r="D17" i="5"/>
  <c r="H17" i="5"/>
  <c r="D16" i="5"/>
  <c r="H16" i="5"/>
  <c r="D14" i="5"/>
  <c r="H14" i="5"/>
  <c r="D13" i="5"/>
  <c r="H13" i="5"/>
  <c r="D22" i="5"/>
  <c r="H22" i="5"/>
  <c r="D21" i="5"/>
  <c r="H21" i="5"/>
  <c r="D19" i="5"/>
  <c r="H19" i="5"/>
  <c r="D18" i="5"/>
  <c r="H18" i="5"/>
  <c r="D15" i="5"/>
  <c r="H15" i="5"/>
  <c r="D12" i="5"/>
  <c r="H12" i="5"/>
  <c r="D11" i="5"/>
  <c r="H11" i="5"/>
  <c r="D10" i="5"/>
  <c r="H10" i="5"/>
  <c r="D9" i="5"/>
  <c r="H9" i="5"/>
  <c r="D8" i="5"/>
  <c r="H8" i="5"/>
  <c r="D39" i="5" l="1"/>
  <c r="D37" i="5"/>
  <c r="D38" i="5"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BBF6B18-3679-4BB3-94D2-43B4D01114A7}" name="Query - Strategies" description="Connection to the 'Strategies' query in the workbook." type="100" refreshedVersion="8" minRefreshableVersion="5">
    <extLst>
      <ext xmlns:x15="http://schemas.microsoft.com/office/spreadsheetml/2010/11/main" uri="{DE250136-89BD-433C-8126-D09CA5730AF9}">
        <x15:connection id="37fccfd0-a400-45c1-a34f-c8322dc407a5"/>
      </ext>
    </extLst>
  </connection>
  <connection id="2" xr16:uid="{5257F9CB-6832-408D-BA0C-2A7B6AE2B36C}" name="Query - Strategies (Request)" description="Connection to the 'Strategies (Request)' query in the workbook." type="100" refreshedVersion="8" minRefreshableVersion="5">
    <extLst>
      <ext xmlns:x15="http://schemas.microsoft.com/office/spreadsheetml/2010/11/main" uri="{DE250136-89BD-433C-8126-D09CA5730AF9}">
        <x15:connection id="a1788fde-667f-469b-b0f8-e342c470a885"/>
      </ext>
    </extLst>
  </connection>
  <connection id="3" xr16:uid="{9E485DEC-163B-4CA2-AFE7-127C977EA510}" name="Query - Strategies Filter" description="Connection to the 'Strategies Filter' query in the workbook." type="100" refreshedVersion="8" minRefreshableVersion="5">
    <extLst>
      <ext xmlns:x15="http://schemas.microsoft.com/office/spreadsheetml/2010/11/main" uri="{DE250136-89BD-433C-8126-D09CA5730AF9}">
        <x15:connection id="2da7dd88-100f-4fd0-a6a2-8974fe3edf4d"/>
      </ext>
    </extLst>
  </connection>
  <connection id="4" xr16:uid="{09BFA20B-6FC2-435F-9759-04031716DFA7}"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5" xr16:uid="{4C4EC577-9D4D-4796-B5E1-064A07A976C6}" name="WorksheetConnection_FY2024 Early Childhood Scores.xlsx!Table1" type="102" refreshedVersion="8" minRefreshableVersion="5">
    <extLst>
      <ext xmlns:x15="http://schemas.microsoft.com/office/spreadsheetml/2010/11/main" uri="{DE250136-89BD-433C-8126-D09CA5730AF9}">
        <x15:connection id="Table1">
          <x15:rangePr sourceName="_xlcn.WorksheetConnection_FY2024EarlyChildhoodScores.xlsxTable11"/>
        </x15:connection>
      </ext>
    </extLst>
  </connection>
</connections>
</file>

<file path=xl/sharedStrings.xml><?xml version="1.0" encoding="utf-8"?>
<sst xmlns="http://schemas.openxmlformats.org/spreadsheetml/2006/main" count="2590" uniqueCount="288">
  <si>
    <t>FY2024 Early Childhood Grant Scores</t>
  </si>
  <si>
    <t>Overall allocation:</t>
  </si>
  <si>
    <t>Existing Mult-year awards:</t>
  </si>
  <si>
    <t>Amount available to award:</t>
  </si>
  <si>
    <t>Funding Scenario</t>
  </si>
  <si>
    <t>Organization</t>
  </si>
  <si>
    <t>Requested</t>
  </si>
  <si>
    <t>Score</t>
  </si>
  <si>
    <t>Funding Amount</t>
  </si>
  <si>
    <t>% Funded</t>
  </si>
  <si>
    <t># Recommend Funding</t>
  </si>
  <si>
    <t># Scored</t>
  </si>
  <si>
    <t>% Recommend</t>
  </si>
  <si>
    <t>Slots</t>
  </si>
  <si>
    <t>Existing Slots</t>
  </si>
  <si>
    <t>New Slots</t>
  </si>
  <si>
    <t>Open existing slots due to staffing</t>
  </si>
  <si>
    <t># Recommend multi-year funding</t>
  </si>
  <si>
    <t>Multi-year Request?</t>
  </si>
  <si>
    <t>Multi-year Year 2</t>
  </si>
  <si>
    <t>Multi-year Year 3</t>
  </si>
  <si>
    <t>Zip Code</t>
  </si>
  <si>
    <t>Unspent Funds FY20</t>
  </si>
  <si>
    <t>Unspent Funds FY21</t>
  </si>
  <si>
    <t>Unspent Funds FY22</t>
  </si>
  <si>
    <t>Unspent Funds FY23</t>
  </si>
  <si>
    <t>Strategy</t>
  </si>
  <si>
    <t>Community Action Opportunities - Johnston PreK</t>
  </si>
  <si>
    <t>18 existing slots</t>
  </si>
  <si>
    <t>yes</t>
  </si>
  <si>
    <t>Increase slots for enrollment ; Increase quality ; Support families</t>
  </si>
  <si>
    <t>Community Action Opportunities - Burton PreK</t>
  </si>
  <si>
    <t>16 existing slots</t>
  </si>
  <si>
    <t>no</t>
  </si>
  <si>
    <t>F I R S T</t>
  </si>
  <si>
    <t>Increase quality ; Support families ; Enhance effectiveness of overall system of early care and education</t>
  </si>
  <si>
    <t>Eliada Homes, Inc</t>
  </si>
  <si>
    <t>We are short staff and so do have some
slots not able to be filled</t>
  </si>
  <si>
    <t>Buncombe Partnership for Children - Workforce Dev</t>
  </si>
  <si>
    <t>Develop/diversify early childhood workforce</t>
  </si>
  <si>
    <t>Community Action Opportunities - Burton Toddler Care</t>
  </si>
  <si>
    <t>32 new slots</t>
  </si>
  <si>
    <t>Buncombe Partnership for Children - Systems Coordination</t>
  </si>
  <si>
    <t>OnTrack Financial Education &amp; Counseling</t>
  </si>
  <si>
    <t>Develop/diversify early childhood workforce ; Support families</t>
  </si>
  <si>
    <t>Asheville-Buncombe Technical Community College</t>
  </si>
  <si>
    <t>Increase quality ; Develop/diversify early childhood workforce ; Enhance effectiveness of overall system of early care and education</t>
  </si>
  <si>
    <t>Read to Succeed</t>
  </si>
  <si>
    <t>Irene Wortham Center</t>
  </si>
  <si>
    <t>Currently have 62 slots, but would like to return to pre-pandemic level of 95-105.</t>
  </si>
  <si>
    <t>We currently have 68 children enrolled. Our allowed capacity is 115. As we add staff, we will be
able to increase enrollment</t>
  </si>
  <si>
    <t>Increase slots for enrollment ; Support families ; Enhance effectiveness of overall system of early care and education</t>
  </si>
  <si>
    <t>Buncombe County Schools</t>
  </si>
  <si>
    <t>Verner Center for Early Learning</t>
  </si>
  <si>
    <t>Yes, we could open at least one additional infant/toddler classroom and potentially another
preschool classroom at our Verner Central location</t>
  </si>
  <si>
    <t>The Christine Avery Learning Center</t>
  </si>
  <si>
    <t>Increase quality ; Support families</t>
  </si>
  <si>
    <t>YWCA of Asheville and Western North Carolina - Empowerment Childcare</t>
  </si>
  <si>
    <t>Develop/diversify early childhood workforce ; Support families ; Enhance effectiveness of overall system of early care and education</t>
  </si>
  <si>
    <t>Swannanoa Valley Child Care Council (Donald S Collins Early Learning Center)</t>
  </si>
  <si>
    <t>Total new early care and education slots created  30
Total slots maintained 97</t>
  </si>
  <si>
    <t>Yes, we have licensed slots available that are not currently filled due to lack of finding qualified
teachers...We have the space available to add at least 4 more classrooms in our new building.</t>
  </si>
  <si>
    <t>Increase slots for enrollment ; Increase quality ; Develop/diversify early childhood workforce ; Support families ; Enhance effectiveness of overall system of early care and education</t>
  </si>
  <si>
    <t>YWCA of Asheville and Western North Carolina - Early Learning</t>
  </si>
  <si>
    <t>115 slots, 81 children currently enrolled</t>
  </si>
  <si>
    <t>We have a projected enrollment goal of 115 s tudents based on center capacity and licensure.
Currently, we have 86 students enrolled full-time, which is the maximum we can have based on teacher-student ratios</t>
  </si>
  <si>
    <t>Increase quality ; Develop/diversify early childhood workforce</t>
  </si>
  <si>
    <t>Asheville Jewish Community Center</t>
  </si>
  <si>
    <t>125 existing slots</t>
  </si>
  <si>
    <t>If we were fully staffed, we would have the capacity to enroll an additional 9 children</t>
  </si>
  <si>
    <t>Increase quality ; Develop/diversify early childhood workforce ; Support families ; Enhance effectiveness of overall system of early care and education</t>
  </si>
  <si>
    <t>Hominy Baptist Church</t>
  </si>
  <si>
    <t xml:space="preserve">12-18 new expanded slots at minimum depending on backfilling slots.  
Maintaining 140 existing slots with an expansion to 152 at minimum.  </t>
  </si>
  <si>
    <t>Evolve Early Learning</t>
  </si>
  <si>
    <t>36 existing slots, 3 new slots</t>
  </si>
  <si>
    <t>Increase slots for enrollment ; Increase quality ; Develop/diversify early childhood workforce</t>
  </si>
  <si>
    <t>Friends of Mine Preschool</t>
  </si>
  <si>
    <t xml:space="preserve">Will maintain current 12 Pre-K slots and increase them to 16. </t>
  </si>
  <si>
    <t>Child Care Center of First Presbyterian</t>
  </si>
  <si>
    <t>Southwestern Child Development</t>
  </si>
  <si>
    <t>50 slots with 41 children currently enrolled</t>
  </si>
  <si>
    <t>Sprouts Early Learning Academy</t>
  </si>
  <si>
    <t>Total new early care and education slots - 80.  The school is licensed for 130, however, only about 40 slots are being utilized right now.</t>
  </si>
  <si>
    <t>total capacity of the center is now 124 and we have 74 available slots for enrolling. We
have just started our staffing process and the reason these slots have not been filled in a couple
of years is due to the staffing shortage.</t>
  </si>
  <si>
    <t>Bent Creek Preschool</t>
  </si>
  <si>
    <t xml:space="preserve">65 existing slots, 15 new slots  
</t>
  </si>
  <si>
    <t>Asheville Museum of Science (AMOS)</t>
  </si>
  <si>
    <t>YTL Training Program</t>
  </si>
  <si>
    <t>48-60 new slots created</t>
  </si>
  <si>
    <t>Increase slots for enrollment ; Increase quality ; Develop/diversify early childhood workforce ; Support families</t>
  </si>
  <si>
    <t>Asheville Waldorf School - Kindergarten Access</t>
  </si>
  <si>
    <t>8 new kindergarten slots will be created, 16 kindergarten slots will be maintained, 54 pre-K slots will be maintained, 5 teachers positions maintained, 5 teaching assistant positions maintained, 4 administrative staff positions maintained, 1 aftercare staff position created.</t>
  </si>
  <si>
    <t>Asheville Waldorf School - Enrollment Modernization</t>
  </si>
  <si>
    <t xml:space="preserve">Will maintain the 16 kindergarten and 53 pre-K slots we currently have. We hope to create 13 new slots in the first year of implementation and an additional 13 within three years. </t>
  </si>
  <si>
    <t>Increase slots for enrollment ; Increase quality ; Support families ; Enhance effectiveness of overall system of early care and education</t>
  </si>
  <si>
    <t>Allocated</t>
  </si>
  <si>
    <t>Remaining</t>
  </si>
  <si>
    <t xml:space="preserve"> # Funded</t>
  </si>
  <si>
    <t>Scoring Data</t>
  </si>
  <si>
    <t>Request &amp; Funding Data</t>
  </si>
  <si>
    <t>Scenario Details</t>
  </si>
  <si>
    <t>Slot Data</t>
  </si>
  <si>
    <t>Score Stats</t>
  </si>
  <si>
    <t>Requests</t>
  </si>
  <si>
    <t>Projects Funded</t>
  </si>
  <si>
    <t>Funded Amount</t>
  </si>
  <si>
    <t>Aggregate Amounts by Strategy</t>
  </si>
  <si>
    <t>Slots Funded (Current)</t>
  </si>
  <si>
    <t>Additional Existing Slots Funded</t>
  </si>
  <si>
    <t>New Slots Funded</t>
  </si>
  <si>
    <t>Column Labels</t>
  </si>
  <si>
    <t>Max Score</t>
  </si>
  <si>
    <t>Max Requested</t>
  </si>
  <si>
    <t>Request</t>
  </si>
  <si>
    <t>Grand Total</t>
  </si>
  <si>
    <t>Min Score</t>
  </si>
  <si>
    <t>Min Requested</t>
  </si>
  <si>
    <t>First Year Funding</t>
  </si>
  <si>
    <t>Sum of Score</t>
  </si>
  <si>
    <t>Median Score</t>
  </si>
  <si>
    <t>Median Requested</t>
  </si>
  <si>
    <t>Second Year Funding</t>
  </si>
  <si>
    <t>Weighted Additional Existing Slots</t>
  </si>
  <si>
    <t>Mean Score</t>
  </si>
  <si>
    <t>Mean Requested</t>
  </si>
  <si>
    <t>Third Year Funding</t>
  </si>
  <si>
    <t>Weighted New Slots</t>
  </si>
  <si>
    <t>Projects fall into multiple categories, these figures are not overall totals</t>
  </si>
  <si>
    <t>Weighted calculations take into account the percent of funding awarded and are speculative. They are NOT an attesstation by the grantee.</t>
  </si>
  <si>
    <t>Funding</t>
  </si>
  <si>
    <t>Trend</t>
  </si>
  <si>
    <t>Max Funded</t>
  </si>
  <si>
    <t>Min Funded</t>
  </si>
  <si>
    <t>Median Funded</t>
  </si>
  <si>
    <t>Mean Funded</t>
  </si>
  <si>
    <t>Project</t>
  </si>
  <si>
    <t>Requested Amount</t>
  </si>
  <si>
    <t>First Year Funds</t>
  </si>
  <si>
    <t>Second Year Funds</t>
  </si>
  <si>
    <t>Third Year Funds</t>
  </si>
  <si>
    <t>Number of slots * % of Request Funded</t>
  </si>
  <si>
    <t>Requested Projects</t>
  </si>
  <si>
    <t>Projects</t>
  </si>
  <si>
    <t>Multi-Year Projects</t>
  </si>
  <si>
    <t xml:space="preserve">Funded Projects </t>
  </si>
  <si>
    <t>Multi-Year Projects Funded</t>
  </si>
  <si>
    <t>Row Labels</t>
  </si>
  <si>
    <t>Request vs. Funded</t>
  </si>
  <si>
    <t>Percent of Requests</t>
  </si>
  <si>
    <t>Enhance effectiveness of overall system of early care and education</t>
  </si>
  <si>
    <t>Increase quality</t>
  </si>
  <si>
    <t>Increase slots for enrollment</t>
  </si>
  <si>
    <t>Support families</t>
  </si>
  <si>
    <t>Buncombe County Early Childhood Grants</t>
  </si>
  <si>
    <t>Unspent Funding by Year</t>
  </si>
  <si>
    <t>FY2020</t>
  </si>
  <si>
    <t>Supplier Name</t>
  </si>
  <si>
    <t>Project Name</t>
  </si>
  <si>
    <t>Amount Remaining</t>
  </si>
  <si>
    <t>Total Award</t>
  </si>
  <si>
    <t>Percent Unspent</t>
  </si>
  <si>
    <t>Christine Avery Learning Center</t>
  </si>
  <si>
    <t>Asheville City Schools Partnership</t>
  </si>
  <si>
    <t>Community Action Opportunities</t>
  </si>
  <si>
    <t>Boost Buncombe Families and Teachers</t>
  </si>
  <si>
    <t>Johnston Elementary Preschool</t>
  </si>
  <si>
    <t>Early Learning Center Program Update</t>
  </si>
  <si>
    <t>Total Unspent</t>
  </si>
  <si>
    <t>FY2021</t>
  </si>
  <si>
    <t>Sustaining ECE Professionals through Recruitment and Training</t>
  </si>
  <si>
    <t>Buncombe Partnership for Children</t>
  </si>
  <si>
    <t>Buncombe County Early Childhood Teacher Workforce Development Program</t>
  </si>
  <si>
    <t>Boost Buncombe Families, A Full-Day Full-Year Pre-K Program at Lonnie D Burton</t>
  </si>
  <si>
    <t>Elida Child Development</t>
  </si>
  <si>
    <t>FY2022</t>
  </si>
  <si>
    <t>Staffed Family Child Care Network to Increase FCCH slots</t>
  </si>
  <si>
    <t>Early Childhood Systems Coordination &amp; Single Portal of Entry Implementation</t>
  </si>
  <si>
    <t>Preschool Expansion Planning</t>
  </si>
  <si>
    <t>Boost Buncombe Families, Full-Day Full-Year Services for existing Head Start Children</t>
  </si>
  <si>
    <t>Eliada Child Development Center</t>
  </si>
  <si>
    <t>Early Learning Center Program Enhancement</t>
  </si>
  <si>
    <t>Community-Powered Literacy | Family Engagement and Kindergarten Readiness</t>
  </si>
  <si>
    <t>Organization Name</t>
  </si>
  <si>
    <t>Funding Request</t>
  </si>
  <si>
    <t>MultiYear Funding</t>
  </si>
  <si>
    <t>Building Systems to Sustain Specialized Child, Family, and Educator Support</t>
  </si>
  <si>
    <t> </t>
  </si>
  <si>
    <t>Total new early care and education slots created: 0
Total slots maintained: 125
# of NC Pre-K slots maintained: n/a
# of Subsidy slots created: 0
# of Subsidy slots maintained: open depending on enrollment and family need, currently 7
# of teachers/staff positions created: 2
# of teachers/staff positions maintained: 30</t>
  </si>
  <si>
    <t>Little STEM Leaders</t>
  </si>
  <si>
    <t xml:space="preserve">Requesting for year 1. </t>
  </si>
  <si>
    <t xml:space="preserve">N/A However, while slots are a major priority for our community, so is quality experiential education experiences. AMOS's proposal was birthed out of a request directly from these providers and servers their needs to equip their workforce and support their students. </t>
  </si>
  <si>
    <t>Asheville Waldorf School</t>
  </si>
  <si>
    <t>Early Childhood Enrollment Modernization</t>
  </si>
  <si>
    <t>This is not a multi-year funding request.</t>
  </si>
  <si>
    <t>We hope to create 13 new slots in the first year of implementation and an additional 13 within three years. We will maintain the 16 kindergarten and 53 pre-K slots we currently have. We are looking to create 8 subsidized slots with our other application for the Equitable Kindergarten Access Project. 5 teacher positions maintained, 5 teaching assistant positions maintained, 4 administrative staff positions maintained, 1 aftercare staff position created through the Equitable Kindergarten Access Project.</t>
  </si>
  <si>
    <t>Equitable Kindergarten Access</t>
  </si>
  <si>
    <t xml:space="preserve">Many of our kindergarten students attend two years of kindergarten based on student age at the beginning of the academic year and our educational model. Students receiving NCSEAA’s Opportunity Scholarship are eligible to receive the state educational funding support for both of these years. Multi-year (3 yr) support for equitable kindergarten access ensures that families entering kindergarten will be financially supported for their full kindergarten tenure, and that the 8 slots we are seeking to add remain for socioeconomically challenged/diverse students. This multi-year support will allow AWS to use the data collected for grant reporting to solicit additional funding from other sources for the years following Buncombe County’s support. We are seeking the same level of funding for fiscal years 2025 and 2026, adjusted for a 2.5% inflation representing $98,270 for 2025 and $100,725 for 2026, a three-year total of $294,867.   </t>
  </si>
  <si>
    <t>Blazing Trails: Early Childhood Collegiate Support Program</t>
  </si>
  <si>
    <t>A-B Tech requests that this funding be considered for a two-year period. This award would be the second year of funding in a three-year cycle needed to achieve enrollment to sustain the position. A second and third year award will allow the College to realize the capacity necessary for sustaining program growth through our state funding formula.</t>
  </si>
  <si>
    <t>N/A</t>
  </si>
  <si>
    <t>This year has been a  huge stepping stone in the life of our Preschool!  We definitely feel that we need multi-year funding to help us thrive and be all that we can be.  The new technology and curriculum materials are awesome, however we are in the process of learning and adapting.  Our teachers have jumped in feet first, so to speak, and have eagerly soaked up new challenges.   Our staff is in the process of learning how to utilize technology in their classrooms as well as basically learning a new curriculum.  One year just isn't enough!  They need more guidance, more training, and more time to make these changes become a part of everyday teaching in their classrooms.  We have increased our student enrollment of 41 students to 65.  Some of these students will continue to need scholarships so that they can continue to attend our Preschool for the upcoming year(s).  This year has laid the foundation of new and exciting things to come.  Moving forward into the second year, we are requesting 175,000.  This includes student scholarships, 2 staff positions, staff development, classroom furniture and building updates!  We would like to increase our enrollment from 65-80 students. The third year we would continue with our two essential salary positions, student scholarships and staff development.  We would like to add another Pre-K class.  We would purchase another smartboard, laptop and 20 new tablets. We would like to increase our total number of students to 96 by our third year.</t>
  </si>
  <si>
    <t>We plan on moving forward increasing our student enrollment!  We will add staff as needed to support student/staff ratio.
Year 2021-2022  (41 students)   (9 staff members)
Proposed -Year 2022-2023  (65 students)  (16 staff members) 
Proposed-Year 2023-2024 (84 students) (18 staff members)
In the upcoming year 2023-2024, we plan to create more student slots increasing from 65-80.  
We will add at least two more staff members to create a 3 or 4 year old class.  We hope to add another Pre-K Class next year or the following year!
Tuition will cover staff salaries with the exception of our Tech Support Person and our Custodial/Floater.</t>
  </si>
  <si>
    <t>ECE program Stabilization</t>
  </si>
  <si>
    <t>We are requesting the second year of the project &amp; anticipate requesting an additional year of funding in year 3 to meet the targeted goals. The traction gained in year 1 created positive momentum &amp; allowed the district to stabilize the program while starting critical conversations with leadership. In year 1, the targets of hiring a director to provide staff with leadership, professional development, hands-on support, budget oversight &amp; enhanced CTE internships were met. Additionally, the director met with district curriculum leaders to determine the Heggerty Phonemic Awareness preschool curriculum would best serve rising BCS kindergarteners. The preschool teachers were trained &amp; met as a district PLC to reflect &amp; learn more about the curriculum.
The goals for the 2nd year include necessary steps of reviewing the enrollment processes, aligning beginning, middle &amp; end of year benchmarks/assessments to high quality curriculum &amp; teaching, as well as district leadership determining the next steps for the program. Year 2 will include intentional student data collection, combined with targeted professional development, as well as the continuation of the preschool PLC. 
Funding the 2nd year of this grant allows the director to maintain oversight of the program budget. Year 1 provided the opportunity to centralize all accounts and stabilize spending. The second year allows district leaders time to review operational &amp; budget needs to inform next steps for the program.</t>
  </si>
  <si>
    <t>Early Childhood Systems Coordination: Addressing Gaps in Equity Education &amp; Children's Mental Health</t>
  </si>
  <si>
    <t>Early Childhood Workforce Development Program</t>
  </si>
  <si>
    <t xml:space="preserve">The BPFC Workforce Development Program provides the entry- and mid-level education support needed to grow the ECE field locally. We believe good results have already been achieved, and in order to make a real impact on the number of new teachers entering the workforce we need sustained growth and consistent services and plan to apply in future grant cycles. In order to remain responsive to the changing needs of the local ECE field, we plan to submit a new proposal for the program next year. </t>
  </si>
  <si>
    <t xml:space="preserve">Providing Quality Care and Support for Families of Buncombe County </t>
  </si>
  <si>
    <t xml:space="preserve">I would like part of this project to be offered multi-year funding. Though we are putting our best foot forward with fundraising and other grants, they are never a guarantee. For the families we offer scholarships to, I would like to be able to see them through their full time at our center. Unless we secure more funding, we will have to tell the families we are currently supporting through the Stabilization Grant that we can no longer guarantee the financial aid after March. Our goal is to work with different business in the community and set up corporate sponsors to help us maintain this scholarship fund moving forward. As we navigate the world of fundraising, having the guarantee of County Funds will allow our families to feel secure in their placement at the Child Care Center. I am requesting the same amount of $135,000 for years two and three. </t>
  </si>
  <si>
    <t>Boost Buncombe Children Pre-Kindergarten Project at Johnston Elementary</t>
  </si>
  <si>
    <t>This Project has been single-year funded for the past six years. Beginning with the 2023-2024 year, CAO is making a request for multi-year funding for three years for the Boost Buncombe Children, school-day school-year Pre-Kindergarten Project at Johnston Elementary.
A three-year period of funding will provide needed stability for families, staff, the community &amp; the agency. With three years of Project support, families can rely on these slots for their children. It takes time for communities to build trust with new programs &amp; CAO Head Start has a long &amp; strong record serving children &amp; families in Buncombe County. We have been very fortunate to have low turnover during the Project however stability in the funding will ease staffing challenges &amp; support essential consistency in classroom staff for children &amp; families. The CAO HS Grant is on a five-year cycle &amp; even annual planning is an 18 to 24-month process. Project success is predicated on maintaining funding as well as recruiting &amp; retaining staff &amp; families. Receiving funding for a three-year period would provide the support, structure &amp; stability for success.
In years two &amp; three, we would request a 6.5% annual increase in ECEDF funding, supporting other reasonable increased costs through additional NC Pre-K or Head Start funding. This request equals $176,064 in year two &amp; $187,509 in year three</t>
  </si>
  <si>
    <t xml:space="preserve">The Boost Buncombe Children classroom at Johnston Elementary has successfully served children &amp; families for six years. This classroom maintains 18 slots of comprehensive, school-day school-year Head Start preschool services to children &amp; families in living in Buncombe County with a focus on serving the Johnston &amp; Deaverview communities.
These slots will not otherwise be available without this continued funding.
The Project does not create or maintain subsidy slots as many families living on lower incomes with young children do not qualify for the childcare subsidy voucher program &amp; would face childcare cliff effects as they become more self-sufficient. The childcare subsidy program can also be an unreliable funding source for families &amp; childcare programs.
This Project maintains two staff positions. One teacher with a Birth to Kindergarten degree or equivalent &amp;/or a NC Teacher License will lead the teaching team supported by one qualified teacher assistant. The budget also covers allocated percentages of other staff time.
The Boost Buncombe Initiative is designed to meet the needs of children, families &amp; our communities for early childhood education by building on &amp; scaling up existing evidence-based high-quality models. </t>
  </si>
  <si>
    <t>Boost Buncombe Families Full-Year PreK at the Lonnie D Burton Center</t>
  </si>
  <si>
    <t>At this point, CAO is not asking for multiple year funding.</t>
  </si>
  <si>
    <t>This project at the Lonnie D. Burton center has positively supported children &amp; families for the past three years. CAO proposes maintaining the two existing classrooms. We request increasing from 30 to 32 slots in two classrooms of 16 slots each. Smaller class size will improve outcomes, increase classroom stability &amp; support teacher retention. These classrooms are serving families &amp; children with significant trauma, and a longer day wears on children &amp; adds to challenging behaviors. COVID &amp; related staffing challenges have significantly impacted the program this year, resulting in a decision to not apply for full-day care. 
Both classrooms will provide comprehensive, School-Day Full-Year preschool services for Buncombe County children &amp; families living on low incomes. 
The Project does not create or maintain subsidy slots as many families living on lower incomes with young children do not qualify for the child care subsidy voucher program &amp; would face childcare cliff effects as they become more self-sufficient. The childcare subsidy program can also be an unreliable funding source for families &amp; childcare programs. This Project maintains 4 staff positions. Two teachers with a Birth to Kindergarten degrees or equivalent &amp;/or a NC Teacher License will lead the teaching team supported by 2 qualified teacher assistants. It also covers 50% of a teacher floater to provide additional classroom support. 
These slots will not otherwise be available without this funding.</t>
  </si>
  <si>
    <t>Boost Buncombe Families Full-Year Toddler Care at the Lonnie D Burton Center</t>
  </si>
  <si>
    <t>This PreK project at the Lonnie D. Burton center has positively supported children &amp; families for the past three years. CAO proposes maintaining the two existing classrooms of PreK and adding 2 new toddler classrooms with 16 slots in two classrooms of 8 slots each. Smaller class sizes are required for infant/toddler care. These classrooms are serving families &amp; children with significant trauma, and a longer day wears on children &amp; adds to challenging behaviors. COVID &amp; related staffing challenges have significantly impacted the program this year, resulting in a decision to not apply for full-day care. 
Both toddler classrooms will provide comprehensive, School-Day Full-Year toddler services for Buncombe County children &amp; families living on low incomes. 
The Project does not create or maintain subsidy slots as many families living on lower incomes with young children do not qualify for the child care subsidy voucher program &amp; would face childcare cliff effects as they become more self-sufficient. The childcare subsidy program can also be an unreliable funding source for families &amp; childcare programs. This Project creates 4 staff positions. Two teachers with AA degrees in ECE or equivalent will lead the teaching team supported by 2 qualified teacher assistants. It also covers 50% of a teacher floater to provide additional classroom support. 
These slots will not otherwise be available without this funding.</t>
  </si>
  <si>
    <t>Eliada Child Development Center Behavioral Needs Support</t>
  </si>
  <si>
    <t xml:space="preserve">Eliada is requesting a 1-year award. Shorter award terms allow us to monitor the sustainability and performance of our programs and then make consistent and regular adjustments and improvements. We may apply again in the future, however, as this position does require continued support from funding sources. </t>
  </si>
  <si>
    <t>Evolve’s Expansion Phase 2: Building Capacity and Partnership for Meaningful Growth</t>
  </si>
  <si>
    <t xml:space="preserve">Although we are not asking for any multi-year funding this year, we are committing to the continuation of this project through 2025. We believe in the value of this work for families, children, and teachers. As we finish our property expansion study during the 2023 grant cycle, we will be better able to plan and implement our “community priority study” which will allow us to understand the unique needs of our community. We will need continued funding next year to grow to six classrooms but we will not know details of this need until we complete both the physical and programming studies that will determine the resources, timelines, and best usage of space. </t>
  </si>
  <si>
    <t xml:space="preserve">FOR THIS YEAR: 
Total new early care and education slots created - 0
• Total slots maintained - 36
• # of NC Pre-K slots maintained -0 
• # of Subsidy slots created -0
• # of Subsidy slots maintained - 7
• # of teachers/staff positions created- 4
• # of teachers/staff positions maintained- 15
 Total new early care and education slots created -3+
• Total slots maintained- 37
FOR PHASE 3 - 
40 slots maintained, 20 slots created, wrap around programming and child-centered enrichment programming.
We will continue to center subsidy and equity in our slot allocation. </t>
  </si>
  <si>
    <t>SUNSHINE Project and Mental Health Supports in ECE Centers</t>
  </si>
  <si>
    <t xml:space="preserve">FIRSTwnc is requesting multi-year funding to provide the early childhood community longevity in these services and supports.  The staffing shortage and mental health crisis will not be fixed in one year, probably not in 3 years. With the increased number of classrooms consultants and mental health direct supports in the centers for young children, we are creating positive change. Families, children and teachers will receive the support that they need to create a health learning environment for all children. With multi–year funding we will support more centers in creating equitable and appropriate behavior policies, welcoming classroom for all and additional parent kits can be created. The request for funds in year 2 and 3 would not be substantially higher other than increased personal costs or to add additional services to our young children.  </t>
  </si>
  <si>
    <t>NA</t>
  </si>
  <si>
    <t>Friends of Mine Tuition Subsidy Project</t>
  </si>
  <si>
    <t>This funding will be vital for how long FOM will be able to offer accessible tuition rates to families. The majority of our families stay 2-3 years, so it is imperative we can provide subsidies for multiple years so that they may continue with the program from start to finish.</t>
  </si>
  <si>
    <t xml:space="preserve">We will maintain our current twelve Pre-K slots and increase them to sixteen. Five of these 16 slots will be subsidized to reduce tuition by 50%. We currently are unable to offer any reduction in tuition, so this will be a big step in promoting equality in our school. We created one staff position based on the increase in student numbers next year. We will be maintaining our lead teacher. 
Without this grant, we will have to increase tuition quicker and eliminate prospective families. </t>
  </si>
  <si>
    <t>Hominy child care new waddler room and playground</t>
  </si>
  <si>
    <t xml:space="preserve">12-18 new expanded slots at minimum depending on backfilling slots.  
Maintaining 140 existing slots with an expansion to 152 at minimum.  
Potentially 12 new subsidy slots, foster care slots, or PP slots depending on applications.  
We will maintain and expand the number of subsidy slots to around 50.  
2 new teaching slots, lead teacher, teacher assistant, and 1 floater slot.  
We currently will maintain 21 other teaching, support, janitorial, and kitchen staff slots.  </t>
  </si>
  <si>
    <t xml:space="preserve">Early Learning Center Program Enrichment </t>
  </si>
  <si>
    <t>We are not requesting multi-year funding.</t>
  </si>
  <si>
    <t>• Total new early care and education slots created – 40. These slots are already created; however, we have been unable to maintain full enrollment since the beginning of the pandemic. We currently have 62 
        slots enrolled, but want to go back to pre-pandemic numbers of 95-105. Funding for slots would provide the Center with money to offer qualified teachers, teacher aides, and other staff a living wage with salary 
        increases and bonuses. As we hire qualified staff, we can then begin to enroll students from our waitlist of over 400 individuals waiting to be enrolled in quality education. 
• Total slots maintained – 65 out of 105 available slots.
• # of NC Pre-K slots maintained - 13
• # of Subsidy slots created – depends on which classroom (NC Pre-K, Buncombe County) and waitlist (Developmental, Behavioral). We hope to have up to 45% of enrolled children qualify for subsidy
• # of Subsidy slots maintained - 29
• # of teachers/staff positions created – the positions are already created, just not filled. To be fully staffed we need a total of 28 educators.  
• # of teachers/staff positions maintained - 21</t>
  </si>
  <si>
    <t>SECURE Matched Savings for Childcare Workers and Preschool Families (SECURE ECE)</t>
  </si>
  <si>
    <t xml:space="preserve">For SECURE ECE we are requesting multi-year funding over two-years with an allocation of $42,590 (year 1) and $46,075 (year 2) which covers both program delivery costs and match funds for participant savings. 
Why two years?   
· Responding to Participant Needs: ECE workers have demanding work schedules and even with our active support for participants, some need extra time to take full advantage of this empowering workforce development program. For those who are given ample time to complete the program, the financial security and resiliency they gain is invaluable. 
· Time to succeed: Saving can be difficult for participants who struggle to make ends meet because of low wages, high housing costs, and other factors. A multi-year program provides time for participants to create realistic budgets, live with and learn from their budgets, and successfully save for six months. Important skill building happens for participants who need to pause their savings deposits (or even use some of the savings) and restart when their financial situation stabilizes. 
· Staggered enrollment: Several cycles of targeted promotion helps manage demand and program capacity to prevent a log jam of urgent demand for education/counseling.
· Success Inspires: SECURE ECE’s success with childcare staff is contagious. Not only is word spreading to other centers, but as we expand to families of preschoolers at the centers, staff’s enthusiasm increases interest and enrollment. </t>
  </si>
  <si>
    <t xml:space="preserve">Not Applicable. </t>
  </si>
  <si>
    <t>Pre-K All Day! | Literacy and Kindergarten-Readiness</t>
  </si>
  <si>
    <t>Year 2: $90,000 - retain a full-time Early Literacy Director whose full salary would be covered by this grant and add a part- to full-time support position, while expanding the number of partners, families, and Pre-K classrooms with whom we work.
Year 3: $90,000 - retain a full-time Early Literacy Director whose full salary would be covered by this grant and expand a part-time to or keep a full-time support position, while expanding the number of partners, families, and Pre-K classrooms with whom we work.</t>
  </si>
  <si>
    <t>N/a</t>
  </si>
  <si>
    <t>Valley Child Development Center -Workforce and Teen Family Support Expansion</t>
  </si>
  <si>
    <t xml:space="preserve">We plan to continue operation of Valley Child Development Center as there is a critical need for quality child care and early learning opportunities in Buncombe County.  We would be beyond thankful for multi-year funding and our request for subsequent years would, at this time, remain the same at $230,370.00 per year.  Ultimately, we strive to offer competitive compensation in order to recruit the most qualified individuals for staffing Valley Child Development Center.   </t>
  </si>
  <si>
    <t>Valley Child Development Center has a licensed capacity of 50 children with current enrollment of 41 children. There are 7 private pay families and the remaining 34 are subsidized families.  At this time, there is 1 ‘teen parent’ child enrolled.  As of 2/13/2023, and additional teen parent will complete enrollment for an Infant.  In order to enroll more children in the center to reach capacity, we will need to recruit and train additional teachers. The teen parents are a priority, as well as children placed in foster care.  The center maintains an active waiting list for parents requesting to enroll their children. Most families have more than one child, and creates an enrollment barrier because most parents are unwilling to enroll one child while waiting for the second slot availability to open. The demand is typically in the age range of infants and one year olds.  The Interim Director consistently maintains contact with the waiting parents.</t>
  </si>
  <si>
    <t>Ready,Set,Grow!</t>
  </si>
  <si>
    <t xml:space="preserve">Year 2 - $79,040.  Funding for year 2 would allow SELA to continue increased compensation and benefits for teachers.  Our growth projection is 75% the first year and 100% the second year, however, growth depends on staffing.  Because this is a start up company, we expect to need additional funding to continue our mental health program and retention of teachers.  Our long term plan is to help teachers increase their education so that we can apply for a 5 star rating.  This year 2 funding would give us the leverage to encourage teachers to stay with SELA and complete education.  </t>
  </si>
  <si>
    <t>Total new early care and education slots - 80.  The school is licensed for 130, however, only about 40 slots are being utilized right now.  With the grant funding we will be able to staff classrooms which will result in the ability to enroll children.  Although the school is licensed for 130 we are reserving 10 slots for vacancies due to transitioning children.
# NC PreK slots - 0
# Subsidy slots created - 30
# Slots maintained - 40 current slots are being utilized currently
# Teacher/Staff Support positions created - 9
# Teacher positions maintained - 10</t>
  </si>
  <si>
    <t>Maintaining a High Quality Program for All Children</t>
  </si>
  <si>
    <t>The board request is only one year of funding as it is difficult to determine how the economy and other factors might change. We have put together a realistic budget based on projected income from fees and contributions, and we will again review our operations and budget as we operate throughout the year. 
Based on the increased amount for State Subsidy that is available for the times of this grant, which is determined by the actual fee for all children, the board has increased the rate for all children, which then increases our State Subsidy significantly. However, the impact on families, who just miss the eligibility for State Subsidy, will be able to apply for a scholarship from the board, and these funds will be used to supplement the difference between the fee and the ability of the family. The request in this application is based on our estimate of how we will be able to maximize subsidy funds to support childcare for all children. As subsidy changes, the board has decided that we will only request funding for one year.</t>
  </si>
  <si>
    <t xml:space="preserve">For projects requesting funding for slots, also please include:
Total new early care and education slots created  30
Total slots maintained 97
# of NC Pre-K slots maintained 8  
# of Subsidy slots created 25
# of Subsidy slots maintained 41
# of teachers/staff positions created 5
# of teachers/staff positions maintained 22
We project continued growth as we employ teachers, (we have classroom space available) Certainly, once approved for the Pre-K program, our numbers in this area will be impacted. We review our waiting list regularly and attempt to set up programs because children graduate to kindergarten, availability of teachers/number requirements, (as we added a room for babies, 6 weeks plus) as there was such a great need for this service.
Present Special Education Numbers 
2 children with Autism receiving Speech, Occupational Therapy, Physical Therapy, Exceptional Children's Services
1 child with down syndrome received Speech, Occupational Therapy, Physical Therapy, Exceptional Children's Services
2 children receive Speech and Occupational Therapy
9 children received/ receiving Speech Therapy only
1 child receiving physical therapy only
The adaptive equipment purchased has helped bridge the gap to independence and inclusion for our children with developmental delays. This equipment has made it possible for our children with developmental delays to reach their full potential and remain with their peers in their least restrictive environment.  
  </t>
  </si>
  <si>
    <t>Facilitating Holistic Education, Facilitating Whole Families – Phase Two (FHE-2)</t>
  </si>
  <si>
    <t>Early Care and Education Workforce Development Initiative Pilot Project</t>
  </si>
  <si>
    <t>Multi-year funding is important for this project to be successful. The first year of a pilot project is focused primarily on program development, and additional time is needed to demonstrate the project’s impacts. In year two, we request $434,442.45, and in year three we request $460,011.89. Therefore, this three-year request totals $1,245,121.64. The only way this project could be successful is with multiple years of committed funding.</t>
  </si>
  <si>
    <t>YTL Yearning for more Toddler Learning Center</t>
  </si>
  <si>
    <t>Year 2 - $400,000 
Year 3 - $400,000</t>
  </si>
  <si>
    <t>48 t0 60 new slots created
60% of slots created will be subsidy slots 
5 lead teacher position created</t>
  </si>
  <si>
    <t xml:space="preserve">YWCA of Asheville and Western North Carolina </t>
  </si>
  <si>
    <t>Empowerment Childcare (ECC)</t>
  </si>
  <si>
    <t>We request multi-year funding of $75,000/year for 3 years.
Multi-year funding allows us to allocate fundraising efforts to other programs. It provides a baseline of stability which will help us use funds previously allocated to salaries, to strengthen the program.
We will use granted funds to continue paying equitable wages and grow the resources offered to childcare staff who do not ordinarily receive career support as they are not working for a licensed childcare provider. While ECC’s ability to hire unlicensed teachers provides opportunity for those interested in early care to work without the expense and time commitment spent for a degree, earning potential and employment opportunities beyond ECC are limited.
We will expand resources for professional development. We know full-time school is not an option for many adults and are working to find balance between growth and realistic opportunity which will meet the needs of ECC staff. These opportunities include creating a stronger, more transparent bonus structure, strengthening partnerships that provide development opportunities, and adding skills such as trauma-informed care and de-escalation training. We will encourage staff to utilize the childcare, and earn additional certifications/attend school. We are redefining salary rubrics to create added transparency in our pay structure, and are working to bolster our teacher retention plan. We hope that these steps will make ECC more competitive and increase teacher retention.</t>
  </si>
  <si>
    <t>Early Learning Program (ELP)</t>
  </si>
  <si>
    <t>The YWCA of Asheville requests $330,000, or 110,000/yr for 3 years.
Multi-year funding would provide stabilization to ELP as we work to strengthen the program. Salary expenses are often difficult to cover with grant funding. We cannot grow the program, apply for additional funding, implement new initiatives, or improve program design if we do not have the funds to cover staffing expenses. 
We, like many childcare centers in Asheville and across the country, have struggled to hire qualified staff. With ongoing support from the county to help cover the cost of salaries, we can focus on teacher retention and program design, which will ultimately make ELP stronger and more competitive for future grant funding as well as allow us to set a foundation for adding childcare slots in the future.
Multi-year funding is a budget-relieving asset as it eliminates the need to secure 100% of the funds necessary to operate the program every year. With some committed funding, we can better budget the remainder of our funds and switch to a growth-oriented mindset, moving our programs from surviving to thriving.</t>
  </si>
  <si>
    <t>Need for the Project</t>
  </si>
  <si>
    <t>Project Plan</t>
  </si>
  <si>
    <t>Proposed Results</t>
  </si>
  <si>
    <t>Capacity</t>
  </si>
  <si>
    <t>Equity</t>
  </si>
  <si>
    <t>Budget</t>
  </si>
  <si>
    <t>OVERALL</t>
  </si>
  <si>
    <t>Recommend funding?</t>
  </si>
  <si>
    <t>Recommend multi-year?</t>
  </si>
  <si>
    <t>Evaluator</t>
  </si>
  <si>
    <t>Yes</t>
  </si>
  <si>
    <t>Evaluator 2</t>
  </si>
  <si>
    <t>Evaluator 3</t>
  </si>
  <si>
    <t>Evaluator 4</t>
  </si>
  <si>
    <t>No</t>
  </si>
  <si>
    <t>Evaluator 7</t>
  </si>
  <si>
    <t>Evaluator 8</t>
  </si>
  <si>
    <t>Evaluator 9</t>
  </si>
  <si>
    <t>Evaluator 10</t>
  </si>
  <si>
    <t>Evaluator 11</t>
  </si>
  <si>
    <t>Evaluator 12</t>
  </si>
  <si>
    <t>Evaluator 13</t>
  </si>
  <si>
    <t>Evaluator 14</t>
  </si>
  <si>
    <t>Evaluator 1</t>
  </si>
  <si>
    <t>Evaluator 5</t>
  </si>
  <si>
    <t>Evaluator 6</t>
  </si>
  <si>
    <t>Evaluator 15</t>
  </si>
  <si>
    <t>If you want to create scenarios change the % Funded (Green Column) on the Scenario Section</t>
  </si>
  <si>
    <t>Then refresh the data from the Data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</si>
</sst>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_(&quot;$&quot;* #,##0_);_(&quot;$&quot;* \(#,##0\);_(&quot;$&quot;* &quot;-&quot;??_);_(@_)"/>
    <numFmt numFmtId="166" formatCode="0.000"/>
    <numFmt numFmtId="167" formatCode="\$#,##0;\(\$#,##0\);\$#,##0"/>
    <numFmt numFmtId="168" formatCode=";;;"/>
    <numFmt numFmtId="169" formatCode="\$#,##0.00;\(\$#,##0.00\);\$#,##0.00"/>
  </numFmts>
  <fonts count="15" x14ac:knownFonts="1">
    <font>
      <sz val="10"/>
      <name val="Arial"/>
      <family val="2"/>
    </font>
    <font>
      <sz val="10"/>
      <name val="Arial"/>
      <family val="2"/>
    </font>
    <font>
      <sz val="10"/>
      <color indexed="8"/>
      <name val="Arial"/>
      <family val="2"/>
    </font>
    <font>
      <b/>
      <sz val="9"/>
      <color rgb="FF434343"/>
      <name val="Arial"/>
      <family val="2"/>
    </font>
    <font>
      <b/>
      <sz val="10"/>
      <name val="Arial"/>
      <family val="2"/>
    </font>
    <font>
      <b/>
      <u/>
      <sz val="10"/>
      <name val="Arial"/>
      <family val="2"/>
    </font>
    <font>
      <b/>
      <sz val="12"/>
      <name val="Arial"/>
      <family val="2"/>
    </font>
    <font>
      <b/>
      <sz val="11"/>
      <color theme="0"/>
      <name val="Calibri"/>
      <family val="2"/>
      <scheme val="minor"/>
    </font>
    <font>
      <b/>
      <sz val="11"/>
      <color theme="1"/>
      <name val="Calibri"/>
      <family val="2"/>
      <scheme val="minor"/>
    </font>
    <font>
      <b/>
      <sz val="14"/>
      <color theme="1"/>
      <name val="Calibri"/>
      <family val="2"/>
      <scheme val="minor"/>
    </font>
    <font>
      <b/>
      <sz val="15"/>
      <color theme="3"/>
      <name val="Calibri"/>
      <family val="2"/>
      <scheme val="minor"/>
    </font>
    <font>
      <b/>
      <sz val="10"/>
      <color theme="0"/>
      <name val="Arial"/>
      <family val="2"/>
    </font>
    <font>
      <sz val="10"/>
      <color theme="0"/>
      <name val="Arial"/>
      <family val="2"/>
    </font>
    <font>
      <i/>
      <sz val="9"/>
      <name val="Arial"/>
      <family val="2"/>
    </font>
    <font>
      <i/>
      <sz val="8"/>
      <name val="Arial"/>
      <family val="2"/>
    </font>
  </fonts>
  <fills count="9">
    <fill>
      <patternFill patternType="none"/>
    </fill>
    <fill>
      <patternFill patternType="gray125"/>
    </fill>
    <fill>
      <patternFill patternType="solid">
        <fgColor indexed="49"/>
        <bgColor indexed="64"/>
      </patternFill>
    </fill>
    <fill>
      <patternFill patternType="solid">
        <fgColor rgb="FF264457"/>
        <bgColor indexed="64"/>
      </patternFill>
    </fill>
    <fill>
      <patternFill patternType="solid">
        <fgColor theme="0" tint="-0.499984740745262"/>
        <bgColor indexed="64"/>
      </patternFill>
    </fill>
    <fill>
      <patternFill patternType="solid">
        <fgColor theme="1" tint="0.499984740745262"/>
        <bgColor theme="1" tint="0.499984740745262"/>
      </patternFill>
    </fill>
    <fill>
      <patternFill patternType="solid">
        <fgColor theme="1"/>
        <bgColor indexed="64"/>
      </patternFill>
    </fill>
    <fill>
      <patternFill patternType="solid">
        <fgColor theme="9" tint="0.79998168889431442"/>
        <bgColor indexed="64"/>
      </patternFill>
    </fill>
    <fill>
      <patternFill patternType="solid">
        <fgColor theme="9"/>
        <bgColor indexed="64"/>
      </patternFill>
    </fill>
  </fills>
  <borders count="16">
    <border>
      <left/>
      <right/>
      <top/>
      <bottom/>
      <diagonal/>
    </border>
    <border>
      <left style="thin">
        <color rgb="FF999999"/>
      </left>
      <right/>
      <top style="thin">
        <color rgb="FF999999"/>
      </top>
      <bottom/>
      <diagonal/>
    </border>
    <border>
      <left style="thin">
        <color rgb="FF999999"/>
      </left>
      <right/>
      <top/>
      <bottom/>
      <diagonal/>
    </border>
    <border>
      <left/>
      <right/>
      <top style="thin">
        <color rgb="FF999999"/>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theme="0" tint="-0.24994659260841701"/>
      </top>
      <bottom style="hair">
        <color theme="0" tint="-0.24994659260841701"/>
      </bottom>
      <diagonal/>
    </border>
    <border>
      <left/>
      <right/>
      <top/>
      <bottom style="thick">
        <color theme="4"/>
      </bottom>
      <diagonal/>
    </border>
    <border>
      <left/>
      <right/>
      <top/>
      <bottom style="thin">
        <color theme="0" tint="-0.14999847407452621"/>
      </bottom>
      <diagonal/>
    </border>
  </borders>
  <cellStyleXfs count="4">
    <xf numFmtId="0" fontId="0" fillId="0" borderId="0">
      <alignment vertical="center"/>
    </xf>
    <xf numFmtId="9" fontId="1" fillId="0" borderId="0" applyFont="0" applyFill="0" applyBorder="0" applyAlignment="0" applyProtection="0">
      <alignment vertical="center"/>
    </xf>
    <xf numFmtId="44" fontId="1" fillId="0" borderId="0" applyFont="0" applyFill="0" applyBorder="0" applyAlignment="0" applyProtection="0">
      <alignment vertical="center"/>
    </xf>
    <xf numFmtId="0" fontId="10" fillId="0" borderId="14" applyNumberFormat="0" applyFill="0" applyAlignment="0" applyProtection="0"/>
  </cellStyleXfs>
  <cellXfs count="91">
    <xf numFmtId="0" fontId="0" fillId="0" borderId="0" xfId="0">
      <alignment vertical="center"/>
    </xf>
    <xf numFmtId="0" fontId="3" fillId="2" borderId="0" xfId="0" applyFont="1" applyFill="1" applyAlignment="1">
      <alignment horizontal="center" vertical="center"/>
    </xf>
    <xf numFmtId="0" fontId="2" fillId="0" borderId="0" xfId="0" applyFont="1" applyFill="1" applyAlignment="1">
      <alignment horizontal="left" vertical="center"/>
    </xf>
    <xf numFmtId="164" fontId="2" fillId="0" borderId="0" xfId="0" applyNumberFormat="1" applyFont="1" applyFill="1" applyAlignment="1">
      <alignment horizontal="right" vertical="center"/>
    </xf>
    <xf numFmtId="0" fontId="2" fillId="0" borderId="0" xfId="0" applyNumberFormat="1" applyFont="1" applyFill="1" applyAlignment="1">
      <alignment horizontal="right" vertical="center"/>
    </xf>
    <xf numFmtId="9" fontId="2" fillId="0" borderId="0" xfId="1" applyNumberFormat="1" applyFont="1" applyFill="1" applyAlignment="1">
      <alignment horizontal="right" vertical="center"/>
    </xf>
    <xf numFmtId="0" fontId="0" fillId="0" borderId="1" xfId="0" applyBorder="1">
      <alignment vertical="center"/>
    </xf>
    <xf numFmtId="0" fontId="0" fillId="0" borderId="2" xfId="0" applyBorder="1">
      <alignment vertical="center"/>
    </xf>
    <xf numFmtId="44" fontId="0" fillId="0" borderId="2" xfId="0" applyNumberFormat="1" applyBorder="1">
      <alignment vertical="center"/>
    </xf>
    <xf numFmtId="10" fontId="0" fillId="0" borderId="3" xfId="0" applyNumberFormat="1" applyBorder="1">
      <alignment vertical="center"/>
    </xf>
    <xf numFmtId="10" fontId="0" fillId="0" borderId="0" xfId="0" applyNumberFormat="1">
      <alignment vertical="center"/>
    </xf>
    <xf numFmtId="37" fontId="0" fillId="0" borderId="3" xfId="0" applyNumberFormat="1" applyBorder="1" applyAlignment="1">
      <alignment horizontal="center" vertical="center"/>
    </xf>
    <xf numFmtId="37" fontId="0" fillId="0" borderId="0" xfId="0" applyNumberFormat="1" applyAlignment="1">
      <alignment horizontal="center" vertical="center"/>
    </xf>
    <xf numFmtId="0" fontId="0" fillId="0" borderId="0" xfId="0" applyAlignment="1">
      <alignment horizontal="center" vertical="center"/>
    </xf>
    <xf numFmtId="10" fontId="0" fillId="0" borderId="0" xfId="1" applyNumberFormat="1" applyFont="1">
      <alignment vertical="center"/>
    </xf>
    <xf numFmtId="10" fontId="0" fillId="0" borderId="0" xfId="0" applyNumberFormat="1" applyBorder="1">
      <alignment vertical="center"/>
    </xf>
    <xf numFmtId="37" fontId="0" fillId="0" borderId="0" xfId="0" applyNumberFormat="1"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0" fillId="0" borderId="0" xfId="0" applyBorder="1">
      <alignment vertical="center"/>
    </xf>
    <xf numFmtId="0" fontId="0" fillId="0" borderId="0" xfId="0" applyBorder="1" applyAlignment="1">
      <alignment horizontal="right" vertical="center"/>
    </xf>
    <xf numFmtId="0" fontId="6" fillId="0" borderId="0" xfId="0" applyFont="1">
      <alignment vertical="center"/>
    </xf>
    <xf numFmtId="165" fontId="0" fillId="0" borderId="0" xfId="2" applyNumberFormat="1" applyFont="1" applyBorder="1">
      <alignment vertical="center"/>
    </xf>
    <xf numFmtId="0" fontId="0" fillId="0" borderId="5" xfId="0" applyBorder="1">
      <alignment vertical="center"/>
    </xf>
    <xf numFmtId="9" fontId="0" fillId="0" borderId="7" xfId="0" applyNumberFormat="1" applyBorder="1">
      <alignment vertical="center"/>
    </xf>
    <xf numFmtId="0" fontId="0" fillId="0" borderId="7" xfId="0" applyBorder="1">
      <alignment vertical="center"/>
    </xf>
    <xf numFmtId="165" fontId="0" fillId="0" borderId="6" xfId="0" applyNumberFormat="1" applyBorder="1">
      <alignment vertical="center"/>
    </xf>
    <xf numFmtId="165" fontId="0" fillId="0" borderId="8" xfId="0" applyNumberFormat="1" applyBorder="1">
      <alignment vertical="center"/>
    </xf>
    <xf numFmtId="165" fontId="0" fillId="0" borderId="4" xfId="0" applyNumberFormat="1" applyBorder="1">
      <alignment vertical="center"/>
    </xf>
    <xf numFmtId="44" fontId="0" fillId="0" borderId="0" xfId="0" applyNumberFormat="1" applyBorder="1">
      <alignment vertical="center"/>
    </xf>
    <xf numFmtId="165" fontId="0" fillId="0" borderId="11" xfId="0" applyNumberFormat="1" applyBorder="1">
      <alignment vertical="center"/>
    </xf>
    <xf numFmtId="0" fontId="0" fillId="0" borderId="11" xfId="0" applyBorder="1">
      <alignment vertical="center"/>
    </xf>
    <xf numFmtId="0" fontId="4" fillId="0" borderId="0" xfId="0" applyFont="1" applyFill="1" applyBorder="1">
      <alignment vertical="center"/>
    </xf>
    <xf numFmtId="0" fontId="4" fillId="0" borderId="0" xfId="0" applyFont="1" applyFill="1" applyBorder="1" applyAlignment="1">
      <alignment horizontal="right" vertical="center"/>
    </xf>
    <xf numFmtId="165" fontId="4" fillId="0" borderId="0" xfId="2" applyNumberFormat="1" applyFont="1" applyFill="1" applyBorder="1">
      <alignment vertical="center"/>
    </xf>
    <xf numFmtId="0" fontId="5" fillId="0" borderId="0" xfId="0" applyFont="1" applyFill="1" applyBorder="1" applyAlignment="1">
      <alignment horizontal="center" vertical="center" wrapText="1"/>
    </xf>
    <xf numFmtId="0" fontId="4" fillId="0" borderId="0" xfId="0" applyFont="1" applyAlignment="1">
      <alignment horizontal="right" vertical="center"/>
    </xf>
    <xf numFmtId="10" fontId="0" fillId="0" borderId="0" xfId="1" applyNumberFormat="1" applyFont="1" applyBorder="1">
      <alignment vertical="center"/>
    </xf>
    <xf numFmtId="0" fontId="2" fillId="0" borderId="13" xfId="0" applyFont="1" applyBorder="1" applyAlignment="1">
      <alignment horizontal="left" vertical="center" wrapText="1"/>
    </xf>
    <xf numFmtId="0" fontId="2" fillId="0" borderId="0" xfId="0" applyFont="1" applyAlignment="1">
      <alignment horizontal="left" vertical="center"/>
    </xf>
    <xf numFmtId="0" fontId="2" fillId="0" borderId="0" xfId="0" applyNumberFormat="1" applyFont="1" applyAlignment="1">
      <alignment horizontal="left" vertical="center"/>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165" fontId="0" fillId="0" borderId="0" xfId="2" applyNumberFormat="1" applyFont="1">
      <alignment vertical="center"/>
    </xf>
    <xf numFmtId="165" fontId="0" fillId="0" borderId="0" xfId="2" applyNumberFormat="1" applyFont="1" applyBorder="1" applyAlignment="1">
      <alignment horizontal="center" vertical="center"/>
    </xf>
    <xf numFmtId="165" fontId="0" fillId="0" borderId="0" xfId="2" applyNumberFormat="1" applyFont="1" applyAlignment="1">
      <alignment horizontal="center" vertical="center"/>
    </xf>
    <xf numFmtId="0" fontId="0" fillId="0" borderId="13" xfId="0" applyBorder="1">
      <alignment vertical="center"/>
    </xf>
    <xf numFmtId="1" fontId="0" fillId="0" borderId="8" xfId="0" applyNumberFormat="1" applyBorder="1">
      <alignment vertical="center"/>
    </xf>
    <xf numFmtId="9" fontId="0" fillId="0" borderId="9" xfId="1" applyFont="1" applyBorder="1">
      <alignment vertical="center"/>
    </xf>
    <xf numFmtId="44" fontId="0" fillId="0" borderId="0" xfId="2" applyFont="1">
      <alignment vertical="center"/>
    </xf>
    <xf numFmtId="0" fontId="0" fillId="0" borderId="0" xfId="0" applyAlignment="1"/>
    <xf numFmtId="0" fontId="9" fillId="0" borderId="0" xfId="0" applyFont="1" applyAlignment="1"/>
    <xf numFmtId="0" fontId="7" fillId="3" borderId="0" xfId="0" applyFont="1" applyFill="1" applyAlignment="1">
      <alignment horizontal="center" vertical="center" wrapText="1"/>
    </xf>
    <xf numFmtId="44" fontId="7" fillId="3" borderId="0" xfId="0" applyNumberFormat="1" applyFont="1" applyFill="1" applyAlignment="1">
      <alignment horizontal="center" vertical="center" wrapText="1"/>
    </xf>
    <xf numFmtId="44" fontId="0" fillId="0" borderId="0" xfId="2" applyFont="1" applyFill="1" applyBorder="1" applyAlignment="1">
      <alignment horizontal="center"/>
    </xf>
    <xf numFmtId="10" fontId="0" fillId="0" borderId="0" xfId="1" applyNumberFormat="1" applyFont="1" applyAlignment="1"/>
    <xf numFmtId="0" fontId="8" fillId="0" borderId="0" xfId="0" applyFont="1" applyAlignment="1">
      <alignment horizontal="right"/>
    </xf>
    <xf numFmtId="44" fontId="8" fillId="0" borderId="0" xfId="0" applyNumberFormat="1" applyFont="1" applyAlignment="1"/>
    <xf numFmtId="10" fontId="8" fillId="0" borderId="0" xfId="1" applyNumberFormat="1" applyFont="1" applyAlignment="1"/>
    <xf numFmtId="0" fontId="0" fillId="0" borderId="0" xfId="0" applyAlignment="1">
      <alignment wrapText="1"/>
    </xf>
    <xf numFmtId="0" fontId="8" fillId="0" borderId="0" xfId="0" applyFont="1" applyAlignment="1">
      <alignment horizontal="right" wrapText="1"/>
    </xf>
    <xf numFmtId="0" fontId="0" fillId="0" borderId="0" xfId="0" applyAlignment="1">
      <alignment vertical="center" wrapText="1"/>
    </xf>
    <xf numFmtId="44" fontId="0" fillId="0" borderId="0" xfId="2" applyFont="1" applyFill="1" applyBorder="1" applyAlignment="1"/>
    <xf numFmtId="0" fontId="8" fillId="0" borderId="0" xfId="0" applyFont="1" applyAlignment="1">
      <alignment horizontal="right" vertical="center" wrapText="1"/>
    </xf>
    <xf numFmtId="0" fontId="3" fillId="2" borderId="0" xfId="0" applyFont="1" applyFill="1" applyAlignment="1">
      <alignment horizontal="center" vertical="center" wrapText="1"/>
    </xf>
    <xf numFmtId="0" fontId="2" fillId="0" borderId="0" xfId="0" applyFont="1" applyAlignment="1">
      <alignment horizontal="left" vertical="center" wrapText="1"/>
    </xf>
    <xf numFmtId="164" fontId="2" fillId="0" borderId="0" xfId="0" applyNumberFormat="1" applyFont="1" applyAlignment="1">
      <alignment horizontal="right" vertical="center"/>
    </xf>
    <xf numFmtId="165" fontId="0" fillId="0" borderId="0" xfId="0" applyNumberFormat="1">
      <alignment vertical="center"/>
    </xf>
    <xf numFmtId="165" fontId="0" fillId="0" borderId="0" xfId="2" applyNumberFormat="1" applyFont="1" applyFill="1">
      <alignment vertical="center"/>
    </xf>
    <xf numFmtId="0" fontId="0" fillId="0" borderId="0" xfId="0" applyBorder="1" applyAlignment="1">
      <alignment vertical="center" wrapText="1"/>
    </xf>
    <xf numFmtId="0" fontId="5" fillId="0" borderId="10" xfId="0" applyFont="1" applyFill="1" applyBorder="1" applyAlignment="1">
      <alignment horizontal="center" vertical="center" wrapText="1"/>
    </xf>
    <xf numFmtId="166" fontId="0" fillId="0" borderId="0" xfId="0" applyNumberFormat="1">
      <alignment vertical="center"/>
    </xf>
    <xf numFmtId="0" fontId="0" fillId="0" borderId="0" xfId="0" pivotButton="1">
      <alignment vertical="center"/>
    </xf>
    <xf numFmtId="0" fontId="0" fillId="0" borderId="0" xfId="0" applyAlignment="1">
      <alignment horizontal="left" vertical="center"/>
    </xf>
    <xf numFmtId="0" fontId="12" fillId="5" borderId="15" xfId="0" applyFont="1" applyFill="1" applyBorder="1">
      <alignment vertical="center"/>
    </xf>
    <xf numFmtId="0" fontId="10" fillId="0" borderId="14" xfId="3" applyAlignment="1">
      <alignment vertical="center"/>
    </xf>
    <xf numFmtId="167" fontId="0" fillId="0" borderId="0" xfId="0" applyNumberFormat="1">
      <alignment vertical="center"/>
    </xf>
    <xf numFmtId="168" fontId="0" fillId="0" borderId="0" xfId="0" applyNumberFormat="1">
      <alignment vertical="center"/>
    </xf>
    <xf numFmtId="0" fontId="0" fillId="0" borderId="0" xfId="0" applyNumberFormat="1">
      <alignment vertical="center"/>
    </xf>
    <xf numFmtId="9" fontId="0" fillId="0" borderId="0" xfId="1" applyFont="1">
      <alignment vertical="center"/>
    </xf>
    <xf numFmtId="0" fontId="0" fillId="6" borderId="0" xfId="0" applyFill="1">
      <alignment vertical="center"/>
    </xf>
    <xf numFmtId="169" fontId="0" fillId="0" borderId="0" xfId="0" applyNumberFormat="1">
      <alignment vertical="center"/>
    </xf>
    <xf numFmtId="0" fontId="0" fillId="7" borderId="9" xfId="0" applyFill="1" applyBorder="1">
      <alignment vertical="center"/>
    </xf>
    <xf numFmtId="0" fontId="0" fillId="7" borderId="7" xfId="0" applyFill="1" applyBorder="1">
      <alignment vertical="center"/>
    </xf>
    <xf numFmtId="9" fontId="0" fillId="7" borderId="7" xfId="0" applyNumberFormat="1" applyFill="1" applyBorder="1">
      <alignment vertical="center"/>
    </xf>
    <xf numFmtId="0" fontId="5" fillId="8" borderId="1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4" fillId="0" borderId="0" xfId="0" applyFont="1" applyAlignment="1">
      <alignment horizontal="left" vertical="top" wrapText="1"/>
    </xf>
    <xf numFmtId="0" fontId="13" fillId="0" borderId="0" xfId="0" applyFont="1" applyAlignment="1">
      <alignment horizontal="left" vertical="top" wrapText="1"/>
    </xf>
    <xf numFmtId="0" fontId="9" fillId="0" borderId="0" xfId="0" applyFont="1" applyAlignment="1">
      <alignment horizontal="center"/>
    </xf>
  </cellXfs>
  <cellStyles count="4">
    <cellStyle name="Currency" xfId="2" builtinId="4"/>
    <cellStyle name="Heading 1" xfId="3" builtinId="16"/>
    <cellStyle name="Normal" xfId="0" builtinId="0"/>
    <cellStyle name="Percent" xfId="1" builtinId="5"/>
  </cellStyles>
  <dxfs count="25">
    <dxf>
      <font>
        <b val="0"/>
        <i val="0"/>
        <strike val="0"/>
        <condense val="0"/>
        <extend val="0"/>
        <outline val="0"/>
        <shadow val="0"/>
        <u val="none"/>
        <vertAlign val="baseline"/>
        <sz val="10"/>
        <color auto="1"/>
        <name val="Arial"/>
        <family val="2"/>
        <scheme val="none"/>
      </font>
    </dxf>
    <dxf>
      <alignment horizontal="general" vertical="center" textRotation="0" wrapText="1" indent="0" justifyLastLine="0" shrinkToFit="0" readingOrder="0"/>
    </dxf>
    <dxf>
      <numFmt numFmtId="167" formatCode="\$#,##0;\(\$#,##0\);\$#,##0"/>
    </dxf>
    <dxf>
      <font>
        <b val="0"/>
        <i val="0"/>
        <strike val="0"/>
        <condense val="0"/>
        <extend val="0"/>
        <outline val="0"/>
        <shadow val="0"/>
        <u val="none"/>
        <vertAlign val="baseline"/>
        <sz val="10"/>
        <color indexed="8"/>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indexed="8"/>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_(&quot;$&quot;* #,##0_);_(&quot;$&quot;* \(#,##0\);_(&quot;$&quot;* &quot;-&quot;??_);_(@_)"/>
    </dxf>
    <dxf>
      <font>
        <b val="0"/>
        <i val="0"/>
        <strike val="0"/>
        <condense val="0"/>
        <extend val="0"/>
        <outline val="0"/>
        <shadow val="0"/>
        <u val="none"/>
        <vertAlign val="baseline"/>
        <sz val="10"/>
        <color auto="1"/>
        <name val="Arial"/>
        <family val="2"/>
        <scheme val="none"/>
      </font>
      <numFmt numFmtId="165" formatCode="_(&quot;$&quot;* #,##0_);_(&quot;$&quot;* \(#,##0\);_(&quot;$&quot;* &quot;-&quot;??_);_(@_)"/>
    </dxf>
    <dxf>
      <font>
        <b val="0"/>
        <i val="0"/>
        <strike val="0"/>
        <condense val="0"/>
        <extend val="0"/>
        <outline val="0"/>
        <shadow val="0"/>
        <u val="none"/>
        <vertAlign val="baseline"/>
        <sz val="10"/>
        <color indexed="8"/>
        <name val="Arial"/>
        <family val="2"/>
        <scheme val="none"/>
      </font>
      <alignment horizontal="left" vertical="center" textRotation="0" wrapText="1"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0"/>
        <color indexed="8"/>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indexed="8"/>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indexed="8"/>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4" formatCode="0.00%"/>
    </dxf>
    <dxf>
      <numFmt numFmtId="5" formatCode="#,##0_);\(#,##0\)"/>
      <alignment horizontal="center" vertical="center" textRotation="0" wrapText="0" indent="0" justifyLastLine="0" shrinkToFit="0" readingOrder="0"/>
    </dxf>
    <dxf>
      <numFmt numFmtId="5" formatCode="#,##0_);\(#,##0\)"/>
      <alignment horizontal="center" vertical="center" textRotation="0" wrapText="0" indent="0" justifyLastLine="0" shrinkToFit="0" readingOrder="0"/>
    </dxf>
    <dxf>
      <border diagonalUp="0" diagonalDown="0">
        <left/>
        <right style="medium">
          <color indexed="64"/>
        </right>
        <top/>
        <bottom/>
        <vertical/>
        <horizontal/>
      </border>
    </dxf>
    <dxf>
      <numFmt numFmtId="165" formatCode="_(&quot;$&quot;* #,##0_);_(&quot;$&quot;* \(#,##0\);_(&quot;$&quot;* &quot;-&quot;??_);_(@_)"/>
      <border diagonalUp="0" diagonalDown="0">
        <left style="medium">
          <color indexed="64"/>
        </left>
        <right/>
        <top/>
        <bottom/>
        <vertical/>
        <horizontal/>
      </border>
    </dxf>
    <dxf>
      <numFmt numFmtId="14" formatCode="0.00%"/>
    </dxf>
    <dxf>
      <numFmt numFmtId="34" formatCode="_(&quot;$&quot;* #,##0.00_);_(&quot;$&quot;* \(#,##0.00\);_(&quot;$&quot;* &quot;-&quot;??_);_(@_)"/>
      <border diagonalUp="0" diagonalDown="0">
        <left style="thin">
          <color rgb="FF999999"/>
        </left>
        <right/>
        <top/>
        <bottom/>
        <vertical/>
        <horizontal/>
      </border>
    </dxf>
    <dxf>
      <border diagonalUp="0" diagonalDown="0">
        <left style="thin">
          <color rgb="FF999999"/>
        </left>
        <right/>
        <top/>
        <bottom/>
        <vertical/>
        <horizontal/>
      </border>
    </dxf>
    <dxf>
      <font>
        <b val="0"/>
        <i val="0"/>
        <strike val="0"/>
        <condense val="0"/>
        <extend val="0"/>
        <outline val="0"/>
        <shadow val="0"/>
        <u val="none"/>
        <vertAlign val="baseline"/>
        <sz val="10"/>
        <color auto="1"/>
        <name val="Arial"/>
        <family val="2"/>
        <scheme val="none"/>
      </font>
    </dxf>
    <dxf>
      <font>
        <b/>
        <i val="0"/>
        <strike val="0"/>
        <condense val="0"/>
        <extend val="0"/>
        <outline val="0"/>
        <shadow val="0"/>
        <u/>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D2D2D2"/>
      <rgbColor rgb="00DCDCDC"/>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styles" Target="styles.xml"/><Relationship Id="rId21" Type="http://schemas.openxmlformats.org/officeDocument/2006/relationships/pivotCacheDefinition" Target="pivotCache/pivotCacheDefinition15.xml"/><Relationship Id="rId42" Type="http://schemas.openxmlformats.org/officeDocument/2006/relationships/customXml" Target="../customXml/item13.xml"/><Relationship Id="rId47" Type="http://schemas.openxmlformats.org/officeDocument/2006/relationships/customXml" Target="../customXml/item18.xml"/><Relationship Id="rId63" Type="http://schemas.openxmlformats.org/officeDocument/2006/relationships/customXml" Target="../customXml/item34.xml"/><Relationship Id="rId68" Type="http://schemas.openxmlformats.org/officeDocument/2006/relationships/customXml" Target="../customXml/item39.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pivotCacheDefinition" Target="pivotCache/pivotCacheDefinition10.xml"/><Relationship Id="rId29" Type="http://schemas.openxmlformats.org/officeDocument/2006/relationships/calcChain" Target="calcChain.xml"/><Relationship Id="rId11" Type="http://schemas.openxmlformats.org/officeDocument/2006/relationships/pivotCacheDefinition" Target="pivotCache/pivotCacheDefinition5.xml"/><Relationship Id="rId24" Type="http://schemas.openxmlformats.org/officeDocument/2006/relationships/theme" Target="theme/theme1.xml"/><Relationship Id="rId32" Type="http://schemas.openxmlformats.org/officeDocument/2006/relationships/customXml" Target="../customXml/item3.xml"/><Relationship Id="rId37" Type="http://schemas.openxmlformats.org/officeDocument/2006/relationships/customXml" Target="../customXml/item8.xml"/><Relationship Id="rId40" Type="http://schemas.openxmlformats.org/officeDocument/2006/relationships/customXml" Target="../customXml/item11.xml"/><Relationship Id="rId45" Type="http://schemas.openxmlformats.org/officeDocument/2006/relationships/customXml" Target="../customXml/item16.xml"/><Relationship Id="rId53" Type="http://schemas.openxmlformats.org/officeDocument/2006/relationships/customXml" Target="../customXml/item24.xml"/><Relationship Id="rId58" Type="http://schemas.openxmlformats.org/officeDocument/2006/relationships/customXml" Target="../customXml/item29.xml"/><Relationship Id="rId66" Type="http://schemas.openxmlformats.org/officeDocument/2006/relationships/customXml" Target="../customXml/item37.xml"/><Relationship Id="rId5" Type="http://schemas.openxmlformats.org/officeDocument/2006/relationships/worksheet" Target="worksheets/sheet5.xml"/><Relationship Id="rId61" Type="http://schemas.openxmlformats.org/officeDocument/2006/relationships/customXml" Target="../customXml/item32.xml"/><Relationship Id="rId19" Type="http://schemas.openxmlformats.org/officeDocument/2006/relationships/pivotCacheDefinition" Target="pivotCache/pivotCacheDefinition13.xml"/><Relationship Id="rId14" Type="http://schemas.openxmlformats.org/officeDocument/2006/relationships/pivotCacheDefinition" Target="pivotCache/pivotCacheDefinition8.xml"/><Relationship Id="rId22" Type="http://schemas.openxmlformats.org/officeDocument/2006/relationships/pivotCacheDefinition" Target="pivotCache/pivotCacheDefinition16.xml"/><Relationship Id="rId27" Type="http://schemas.openxmlformats.org/officeDocument/2006/relationships/sharedStrings" Target="sharedStrings.xml"/><Relationship Id="rId30" Type="http://schemas.openxmlformats.org/officeDocument/2006/relationships/customXml" Target="../customXml/item1.xml"/><Relationship Id="rId35" Type="http://schemas.openxmlformats.org/officeDocument/2006/relationships/customXml" Target="../customXml/item6.xml"/><Relationship Id="rId43" Type="http://schemas.openxmlformats.org/officeDocument/2006/relationships/customXml" Target="../customXml/item14.xml"/><Relationship Id="rId48" Type="http://schemas.openxmlformats.org/officeDocument/2006/relationships/customXml" Target="../customXml/item19.xml"/><Relationship Id="rId56" Type="http://schemas.openxmlformats.org/officeDocument/2006/relationships/customXml" Target="../customXml/item27.xml"/><Relationship Id="rId64" Type="http://schemas.openxmlformats.org/officeDocument/2006/relationships/customXml" Target="../customXml/item35.xml"/><Relationship Id="rId69" Type="http://schemas.openxmlformats.org/officeDocument/2006/relationships/customXml" Target="../customXml/item40.xml"/><Relationship Id="rId8" Type="http://schemas.openxmlformats.org/officeDocument/2006/relationships/pivotCacheDefinition" Target="pivotCache/pivotCacheDefinition2.xml"/><Relationship Id="rId51" Type="http://schemas.openxmlformats.org/officeDocument/2006/relationships/customXml" Target="../customXml/item22.xml"/><Relationship Id="rId3" Type="http://schemas.openxmlformats.org/officeDocument/2006/relationships/worksheet" Target="worksheets/sheet3.xml"/><Relationship Id="rId12" Type="http://schemas.openxmlformats.org/officeDocument/2006/relationships/pivotCacheDefinition" Target="pivotCache/pivotCacheDefinition6.xml"/><Relationship Id="rId17" Type="http://schemas.openxmlformats.org/officeDocument/2006/relationships/pivotCacheDefinition" Target="pivotCache/pivotCacheDefinition11.xml"/><Relationship Id="rId25" Type="http://schemas.openxmlformats.org/officeDocument/2006/relationships/connections" Target="connections.xml"/><Relationship Id="rId33" Type="http://schemas.openxmlformats.org/officeDocument/2006/relationships/customXml" Target="../customXml/item4.xml"/><Relationship Id="rId38" Type="http://schemas.openxmlformats.org/officeDocument/2006/relationships/customXml" Target="../customXml/item9.xml"/><Relationship Id="rId46" Type="http://schemas.openxmlformats.org/officeDocument/2006/relationships/customXml" Target="../customXml/item17.xml"/><Relationship Id="rId59" Type="http://schemas.openxmlformats.org/officeDocument/2006/relationships/customXml" Target="../customXml/item30.xml"/><Relationship Id="rId67" Type="http://schemas.openxmlformats.org/officeDocument/2006/relationships/customXml" Target="../customXml/item38.xml"/><Relationship Id="rId20" Type="http://schemas.openxmlformats.org/officeDocument/2006/relationships/pivotCacheDefinition" Target="pivotCache/pivotCacheDefinition14.xml"/><Relationship Id="rId41" Type="http://schemas.openxmlformats.org/officeDocument/2006/relationships/customXml" Target="../customXml/item12.xml"/><Relationship Id="rId54" Type="http://schemas.openxmlformats.org/officeDocument/2006/relationships/customXml" Target="../customXml/item25.xml"/><Relationship Id="rId62" Type="http://schemas.openxmlformats.org/officeDocument/2006/relationships/customXml" Target="../customXml/item33.xml"/><Relationship Id="rId70" Type="http://schemas.openxmlformats.org/officeDocument/2006/relationships/customXml" Target="../customXml/item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pivotCacheDefinition" Target="pivotCache/pivotCacheDefinition9.xml"/><Relationship Id="rId23" Type="http://schemas.microsoft.com/office/2007/relationships/slicerCache" Target="slicerCaches/slicerCache1.xml"/><Relationship Id="rId28" Type="http://schemas.openxmlformats.org/officeDocument/2006/relationships/powerPivotData" Target="model/item.data"/><Relationship Id="rId36" Type="http://schemas.openxmlformats.org/officeDocument/2006/relationships/customXml" Target="../customXml/item7.xml"/><Relationship Id="rId49" Type="http://schemas.openxmlformats.org/officeDocument/2006/relationships/customXml" Target="../customXml/item20.xml"/><Relationship Id="rId57" Type="http://schemas.openxmlformats.org/officeDocument/2006/relationships/customXml" Target="../customXml/item28.xml"/><Relationship Id="rId10" Type="http://schemas.openxmlformats.org/officeDocument/2006/relationships/pivotCacheDefinition" Target="pivotCache/pivotCacheDefinition4.xml"/><Relationship Id="rId31" Type="http://schemas.openxmlformats.org/officeDocument/2006/relationships/customXml" Target="../customXml/item2.xml"/><Relationship Id="rId44" Type="http://schemas.openxmlformats.org/officeDocument/2006/relationships/customXml" Target="../customXml/item15.xml"/><Relationship Id="rId52" Type="http://schemas.openxmlformats.org/officeDocument/2006/relationships/customXml" Target="../customXml/item23.xml"/><Relationship Id="rId60" Type="http://schemas.openxmlformats.org/officeDocument/2006/relationships/customXml" Target="../customXml/item31.xml"/><Relationship Id="rId65" Type="http://schemas.openxmlformats.org/officeDocument/2006/relationships/customXml" Target="../customXml/item36.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3" Type="http://schemas.openxmlformats.org/officeDocument/2006/relationships/pivotCacheDefinition" Target="pivotCache/pivotCacheDefinition7.xml"/><Relationship Id="rId18" Type="http://schemas.openxmlformats.org/officeDocument/2006/relationships/pivotCacheDefinition" Target="pivotCache/pivotCacheDefinition12.xml"/><Relationship Id="rId39" Type="http://schemas.openxmlformats.org/officeDocument/2006/relationships/customXml" Target="../customXml/item10.xml"/><Relationship Id="rId34" Type="http://schemas.openxmlformats.org/officeDocument/2006/relationships/customXml" Target="../customXml/item5.xml"/><Relationship Id="rId50" Type="http://schemas.openxmlformats.org/officeDocument/2006/relationships/customXml" Target="../customXml/item21.xml"/><Relationship Id="rId55" Type="http://schemas.openxmlformats.org/officeDocument/2006/relationships/customXml" Target="../customXml/item2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[FY2024 Early Childhood Scores.xlsx]Graphs &amp; Tables!PivotTable2</c:name>
    <c:fmtId val="3"/>
  </c:pivotSource>
  <c:chart>
    <c:autoTitleDeleted val="0"/>
    <c:pivotFmts>
      <c:pivotFmt>
        <c:idx val="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ln w="28575" cap="rnd">
            <a:solidFill>
              <a:schemeClr val="accent1"/>
            </a:solidFill>
            <a:round/>
          </a:ln>
          <a:effectLst/>
        </c:spPr>
        <c:marker>
          <c:symbol val="circle"/>
          <c:size val="5"/>
          <c:spPr>
            <a:solidFill>
              <a:schemeClr val="accent4"/>
            </a:solidFill>
            <a:ln w="9525">
              <a:solidFill>
                <a:schemeClr val="accent4"/>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ln w="28575" cap="rnd">
            <a:solidFill>
              <a:schemeClr val="accent1"/>
            </a:solidFill>
            <a:round/>
          </a:ln>
          <a:effectLst/>
        </c:spPr>
        <c:marker>
          <c:symbol val="circle"/>
          <c:size val="5"/>
          <c:spPr>
            <a:solidFill>
              <a:schemeClr val="accent5"/>
            </a:solidFill>
            <a:ln w="9525">
              <a:solidFill>
                <a:schemeClr val="accent5"/>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ln w="28575" cap="rnd">
            <a:solidFill>
              <a:schemeClr val="accent1"/>
            </a:solidFill>
            <a:round/>
          </a:ln>
          <a:effectLst/>
        </c:spPr>
        <c:marker>
          <c:symbol val="circle"/>
          <c:size val="5"/>
          <c:spPr>
            <a:solidFill>
              <a:schemeClr val="accent6"/>
            </a:solidFill>
            <a:ln w="9525">
              <a:solidFill>
                <a:schemeClr val="accent6"/>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ln w="28575" cap="rnd">
            <a:solidFill>
              <a:schemeClr val="accent1"/>
            </a:solidFill>
            <a:round/>
          </a:ln>
          <a:effectLst/>
        </c:spPr>
        <c:marker>
          <c:symbol val="circle"/>
          <c:size val="5"/>
          <c:spPr>
            <a:solidFill>
              <a:schemeClr val="accent1">
                <a:lumMod val="60000"/>
              </a:schemeClr>
            </a:solidFill>
            <a:ln w="9525">
              <a:solidFill>
                <a:schemeClr val="accent1">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ln w="28575" cap="rnd">
            <a:solidFill>
              <a:schemeClr val="accent1"/>
            </a:solidFill>
            <a:round/>
          </a:ln>
          <a:effectLst/>
        </c:spPr>
        <c:marker>
          <c:symbol val="circle"/>
          <c:size val="5"/>
          <c:spPr>
            <a:solidFill>
              <a:schemeClr val="accent2">
                <a:lumMod val="60000"/>
              </a:schemeClr>
            </a:solidFill>
            <a:ln w="9525">
              <a:solidFill>
                <a:schemeClr val="accent2">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ln w="28575" cap="rnd">
            <a:solidFill>
              <a:schemeClr val="accent1"/>
            </a:solidFill>
            <a:round/>
          </a:ln>
          <a:effectLst/>
        </c:spPr>
        <c:marker>
          <c:symbol val="circle"/>
          <c:size val="5"/>
          <c:spPr>
            <a:solidFill>
              <a:schemeClr val="accent3">
                <a:lumMod val="60000"/>
              </a:schemeClr>
            </a:solidFill>
            <a:ln w="9525">
              <a:solidFill>
                <a:schemeClr val="accent3">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ln w="28575" cap="rnd">
            <a:solidFill>
              <a:schemeClr val="accent1"/>
            </a:solidFill>
            <a:round/>
          </a:ln>
          <a:effectLst/>
        </c:spPr>
        <c:marker>
          <c:symbol val="circle"/>
          <c:size val="5"/>
          <c:spPr>
            <a:solidFill>
              <a:schemeClr val="accent4">
                <a:lumMod val="60000"/>
              </a:schemeClr>
            </a:solidFill>
            <a:ln w="9525">
              <a:solidFill>
                <a:schemeClr val="accent4">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ln w="28575" cap="rnd">
            <a:solidFill>
              <a:schemeClr val="accent1"/>
            </a:solidFill>
            <a:round/>
          </a:ln>
          <a:effectLst/>
        </c:spPr>
        <c:marker>
          <c:symbol val="circle"/>
          <c:size val="5"/>
          <c:spPr>
            <a:solidFill>
              <a:schemeClr val="accent5">
                <a:lumMod val="60000"/>
              </a:schemeClr>
            </a:solidFill>
            <a:ln w="9525">
              <a:solidFill>
                <a:schemeClr val="accent5">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ln w="28575" cap="rnd">
            <a:solidFill>
              <a:schemeClr val="accent1"/>
            </a:solidFill>
            <a:round/>
          </a:ln>
          <a:effectLst/>
        </c:spPr>
        <c:marker>
          <c:symbol val="circle"/>
          <c:size val="5"/>
          <c:spPr>
            <a:solidFill>
              <a:schemeClr val="accent6">
                <a:lumMod val="60000"/>
              </a:schemeClr>
            </a:solidFill>
            <a:ln w="9525">
              <a:solidFill>
                <a:schemeClr val="accent6">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ln w="28575" cap="rnd">
            <a:solidFill>
              <a:schemeClr val="accent1"/>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ln w="28575" cap="rnd">
            <a:solidFill>
              <a:schemeClr val="accent1"/>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ln w="28575" cap="rnd">
            <a:solidFill>
              <a:schemeClr val="accent1"/>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ln w="28575" cap="rnd">
            <a:solidFill>
              <a:schemeClr val="accent1"/>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ln w="28575" cap="rnd">
            <a:solidFill>
              <a:schemeClr val="accent1"/>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28575" cap="rnd">
            <a:solidFill>
              <a:schemeClr val="accent1"/>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ln w="28575" cap="rnd">
            <a:solidFill>
              <a:schemeClr val="accent1"/>
            </a:solidFill>
            <a:round/>
          </a:ln>
          <a:effectLst/>
        </c:spPr>
        <c:marker>
          <c:symbol val="circle"/>
          <c:size val="5"/>
          <c:spPr>
            <a:solidFill>
              <a:schemeClr val="accent1">
                <a:lumMod val="80000"/>
              </a:schemeClr>
            </a:solidFill>
            <a:ln w="9525">
              <a:solidFill>
                <a:schemeClr val="accent1">
                  <a:lumMod val="8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ln w="28575" cap="rnd">
            <a:solidFill>
              <a:schemeClr val="accent1"/>
            </a:solidFill>
            <a:round/>
          </a:ln>
          <a:effectLst/>
        </c:spPr>
        <c:marker>
          <c:symbol val="circle"/>
          <c:size val="5"/>
          <c:spPr>
            <a:solidFill>
              <a:schemeClr val="accent2">
                <a:lumMod val="80000"/>
              </a:schemeClr>
            </a:solidFill>
            <a:ln w="9525">
              <a:solidFill>
                <a:schemeClr val="accent2">
                  <a:lumMod val="8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9"/>
        <c:spPr>
          <a:ln w="28575" cap="rnd">
            <a:solidFill>
              <a:schemeClr val="accent1"/>
            </a:solidFill>
            <a:round/>
          </a:ln>
          <a:effectLst/>
        </c:spPr>
        <c:marker>
          <c:symbol val="circle"/>
          <c:size val="5"/>
          <c:spPr>
            <a:solidFill>
              <a:schemeClr val="accent3">
                <a:lumMod val="80000"/>
              </a:schemeClr>
            </a:solidFill>
            <a:ln w="9525">
              <a:solidFill>
                <a:schemeClr val="accent3">
                  <a:lumMod val="8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0"/>
        <c:spPr>
          <a:ln w="28575" cap="rnd">
            <a:solidFill>
              <a:schemeClr val="accent1"/>
            </a:solidFill>
            <a:round/>
          </a:ln>
          <a:effectLst/>
        </c:spPr>
        <c:marker>
          <c:symbol val="circle"/>
          <c:size val="5"/>
          <c:spPr>
            <a:solidFill>
              <a:schemeClr val="accent4">
                <a:lumMod val="80000"/>
              </a:schemeClr>
            </a:solidFill>
            <a:ln w="9525">
              <a:solidFill>
                <a:schemeClr val="accent4">
                  <a:lumMod val="8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1"/>
        <c:spPr>
          <a:ln w="28575" cap="rnd">
            <a:solidFill>
              <a:schemeClr val="accent1"/>
            </a:solidFill>
            <a:round/>
          </a:ln>
          <a:effectLst/>
        </c:spPr>
        <c:marker>
          <c:symbol val="circle"/>
          <c:size val="5"/>
          <c:spPr>
            <a:solidFill>
              <a:schemeClr val="accent5">
                <a:lumMod val="80000"/>
              </a:schemeClr>
            </a:solidFill>
            <a:ln w="9525">
              <a:solidFill>
                <a:schemeClr val="accent5">
                  <a:lumMod val="8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2"/>
        <c:spPr>
          <a:ln w="28575" cap="rnd">
            <a:solidFill>
              <a:schemeClr val="accent1"/>
            </a:solidFill>
            <a:round/>
          </a:ln>
          <a:effectLst/>
        </c:spPr>
        <c:marker>
          <c:symbol val="circle"/>
          <c:size val="5"/>
          <c:spPr>
            <a:solidFill>
              <a:schemeClr val="accent6">
                <a:lumMod val="80000"/>
              </a:schemeClr>
            </a:solidFill>
            <a:ln w="9525">
              <a:solidFill>
                <a:schemeClr val="accent6">
                  <a:lumMod val="8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3"/>
        <c:spPr>
          <a:ln w="28575" cap="rnd">
            <a:solidFill>
              <a:schemeClr val="accent1"/>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4"/>
        <c:spPr>
          <a:ln w="28575" cap="rnd">
            <a:solidFill>
              <a:schemeClr val="accent1"/>
            </a:solidFill>
            <a:round/>
          </a:ln>
          <a:effectLst/>
        </c:spPr>
        <c:marker>
          <c:symbol val="circle"/>
          <c:size val="5"/>
          <c:spPr>
            <a:solidFill>
              <a:schemeClr val="accent2">
                <a:lumMod val="60000"/>
                <a:lumOff val="40000"/>
              </a:schemeClr>
            </a:solidFill>
            <a:ln w="9525">
              <a:solidFill>
                <a:schemeClr val="accent2">
                  <a:lumMod val="60000"/>
                  <a:lumOff val="4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5"/>
        <c:spPr>
          <a:ln w="28575" cap="rnd">
            <a:solidFill>
              <a:schemeClr val="accent1"/>
            </a:solidFill>
            <a:round/>
          </a:ln>
          <a:effectLst/>
        </c:spPr>
        <c:marker>
          <c:symbol val="circle"/>
          <c:size val="5"/>
          <c:spPr>
            <a:solidFill>
              <a:schemeClr val="accent3">
                <a:lumMod val="60000"/>
                <a:lumOff val="40000"/>
              </a:schemeClr>
            </a:solidFill>
            <a:ln w="9525">
              <a:solidFill>
                <a:schemeClr val="accent3">
                  <a:lumMod val="60000"/>
                  <a:lumOff val="4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6"/>
        <c:spPr>
          <a:ln w="28575" cap="rnd">
            <a:solidFill>
              <a:schemeClr val="accent1"/>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7"/>
        <c:spPr>
          <a:ln w="28575" cap="rnd">
            <a:solidFill>
              <a:schemeClr val="accent1"/>
            </a:solidFill>
            <a:round/>
          </a:ln>
          <a:effectLst/>
        </c:spPr>
        <c:marker>
          <c:symbol val="circle"/>
          <c:size val="5"/>
          <c:spPr>
            <a:solidFill>
              <a:schemeClr val="accent5">
                <a:lumMod val="60000"/>
                <a:lumOff val="40000"/>
              </a:schemeClr>
            </a:solidFill>
            <a:ln w="9525">
              <a:solidFill>
                <a:schemeClr val="accent5">
                  <a:lumMod val="60000"/>
                  <a:lumOff val="4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'Graphs &amp; Tables'!$AS$3:$AS$4</c:f>
              <c:strCache>
                <c:ptCount val="1"/>
                <c:pt idx="0">
                  <c:v>Asheville Jewish Community Center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'Graphs &amp; Tables'!$AR$5</c:f>
              <c:strCache>
                <c:ptCount val="1"/>
                <c:pt idx="0">
                  <c:v>Total</c:v>
                </c:pt>
              </c:strCache>
            </c:strRef>
          </c:cat>
          <c:val>
            <c:numRef>
              <c:f>'Graphs &amp; Tables'!$AS$5</c:f>
              <c:numCache>
                <c:formatCode>0.000</c:formatCode>
                <c:ptCount val="1"/>
                <c:pt idx="0">
                  <c:v>0.82066666666666654</c:v>
                </c:pt>
              </c:numCache>
            </c:numRef>
          </c:val>
          <c:smooth val="0"/>
          <c:extLst>
            <c:ext xmlns:c16="http://schemas.microsoft.com/office/drawing/2014/chart" uri="{C3380CC4-5D6E-409C-BE32-E72D297353CC}">
              <c16:uniqueId val="{0000003A-B231-41D8-AB98-D815B561C198}"/>
            </c:ext>
          </c:extLst>
        </c:ser>
        <c:ser>
          <c:idx val="1"/>
          <c:order val="1"/>
          <c:tx>
            <c:strRef>
              <c:f>'Graphs &amp; Tables'!$AT$3:$AT$4</c:f>
              <c:strCache>
                <c:ptCount val="1"/>
                <c:pt idx="0">
                  <c:v>Asheville Museum of Science (AMOS)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'Graphs &amp; Tables'!$AR$5</c:f>
              <c:strCache>
                <c:ptCount val="1"/>
                <c:pt idx="0">
                  <c:v>Total</c:v>
                </c:pt>
              </c:strCache>
            </c:strRef>
          </c:cat>
          <c:val>
            <c:numRef>
              <c:f>'Graphs &amp; Tables'!$AT$5</c:f>
              <c:numCache>
                <c:formatCode>0.000</c:formatCode>
                <c:ptCount val="1"/>
                <c:pt idx="0">
                  <c:v>0.70866666666666667</c:v>
                </c:pt>
              </c:numCache>
            </c:numRef>
          </c:val>
          <c:smooth val="0"/>
          <c:extLst>
            <c:ext xmlns:c16="http://schemas.microsoft.com/office/drawing/2014/chart" uri="{C3380CC4-5D6E-409C-BE32-E72D297353CC}">
              <c16:uniqueId val="{0000003B-B231-41D8-AB98-D815B561C198}"/>
            </c:ext>
          </c:extLst>
        </c:ser>
        <c:ser>
          <c:idx val="2"/>
          <c:order val="2"/>
          <c:tx>
            <c:strRef>
              <c:f>'Graphs &amp; Tables'!$AU$3:$AU$4</c:f>
              <c:strCache>
                <c:ptCount val="1"/>
                <c:pt idx="0">
                  <c:v>Asheville Waldorf School - Enrollment Modernization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'Graphs &amp; Tables'!$AR$5</c:f>
              <c:strCache>
                <c:ptCount val="1"/>
                <c:pt idx="0">
                  <c:v>Total</c:v>
                </c:pt>
              </c:strCache>
            </c:strRef>
          </c:cat>
          <c:val>
            <c:numRef>
              <c:f>'Graphs &amp; Tables'!$AU$5</c:f>
              <c:numCache>
                <c:formatCode>0.000</c:formatCode>
                <c:ptCount val="1"/>
                <c:pt idx="0">
                  <c:v>0.57466666666666677</c:v>
                </c:pt>
              </c:numCache>
            </c:numRef>
          </c:val>
          <c:smooth val="0"/>
          <c:extLst>
            <c:ext xmlns:c16="http://schemas.microsoft.com/office/drawing/2014/chart" uri="{C3380CC4-5D6E-409C-BE32-E72D297353CC}">
              <c16:uniqueId val="{0000003C-B231-41D8-AB98-D815B561C198}"/>
            </c:ext>
          </c:extLst>
        </c:ser>
        <c:ser>
          <c:idx val="3"/>
          <c:order val="3"/>
          <c:tx>
            <c:strRef>
              <c:f>'Graphs &amp; Tables'!$AV$3:$AV$4</c:f>
              <c:strCache>
                <c:ptCount val="1"/>
                <c:pt idx="0">
                  <c:v>Asheville Waldorf School - Kindergarten Access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'Graphs &amp; Tables'!$AR$5</c:f>
              <c:strCache>
                <c:ptCount val="1"/>
                <c:pt idx="0">
                  <c:v>Total</c:v>
                </c:pt>
              </c:strCache>
            </c:strRef>
          </c:cat>
          <c:val>
            <c:numRef>
              <c:f>'Graphs &amp; Tables'!$AV$5</c:f>
              <c:numCache>
                <c:formatCode>0.000</c:formatCode>
                <c:ptCount val="1"/>
                <c:pt idx="0">
                  <c:v>0.59333333333333338</c:v>
                </c:pt>
              </c:numCache>
            </c:numRef>
          </c:val>
          <c:smooth val="0"/>
          <c:extLst>
            <c:ext xmlns:c16="http://schemas.microsoft.com/office/drawing/2014/chart" uri="{C3380CC4-5D6E-409C-BE32-E72D297353CC}">
              <c16:uniqueId val="{0000003D-B231-41D8-AB98-D815B561C198}"/>
            </c:ext>
          </c:extLst>
        </c:ser>
        <c:ser>
          <c:idx val="4"/>
          <c:order val="4"/>
          <c:tx>
            <c:strRef>
              <c:f>'Graphs &amp; Tables'!$AW$3:$AW$4</c:f>
              <c:strCache>
                <c:ptCount val="1"/>
                <c:pt idx="0">
                  <c:v>Asheville-Buncombe Technical Community College</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'Graphs &amp; Tables'!$AR$5</c:f>
              <c:strCache>
                <c:ptCount val="1"/>
                <c:pt idx="0">
                  <c:v>Total</c:v>
                </c:pt>
              </c:strCache>
            </c:strRef>
          </c:cat>
          <c:val>
            <c:numRef>
              <c:f>'Graphs &amp; Tables'!$AW$5</c:f>
              <c:numCache>
                <c:formatCode>0.000</c:formatCode>
                <c:ptCount val="1"/>
                <c:pt idx="0">
                  <c:v>0.87733333333333341</c:v>
                </c:pt>
              </c:numCache>
            </c:numRef>
          </c:val>
          <c:smooth val="0"/>
          <c:extLst>
            <c:ext xmlns:c16="http://schemas.microsoft.com/office/drawing/2014/chart" uri="{C3380CC4-5D6E-409C-BE32-E72D297353CC}">
              <c16:uniqueId val="{0000003E-B231-41D8-AB98-D815B561C198}"/>
            </c:ext>
          </c:extLst>
        </c:ser>
        <c:ser>
          <c:idx val="5"/>
          <c:order val="5"/>
          <c:tx>
            <c:strRef>
              <c:f>'Graphs &amp; Tables'!$AX$3:$AX$4</c:f>
              <c:strCache>
                <c:ptCount val="1"/>
                <c:pt idx="0">
                  <c:v>Bent Creek Preschool</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'Graphs &amp; Tables'!$AR$5</c:f>
              <c:strCache>
                <c:ptCount val="1"/>
                <c:pt idx="0">
                  <c:v>Total</c:v>
                </c:pt>
              </c:strCache>
            </c:strRef>
          </c:cat>
          <c:val>
            <c:numRef>
              <c:f>'Graphs &amp; Tables'!$AX$5</c:f>
              <c:numCache>
                <c:formatCode>0.000</c:formatCode>
                <c:ptCount val="1"/>
                <c:pt idx="0">
                  <c:v>0.72399999999999998</c:v>
                </c:pt>
              </c:numCache>
            </c:numRef>
          </c:val>
          <c:smooth val="0"/>
          <c:extLst>
            <c:ext xmlns:c16="http://schemas.microsoft.com/office/drawing/2014/chart" uri="{C3380CC4-5D6E-409C-BE32-E72D297353CC}">
              <c16:uniqueId val="{0000003F-B231-41D8-AB98-D815B561C198}"/>
            </c:ext>
          </c:extLst>
        </c:ser>
        <c:ser>
          <c:idx val="6"/>
          <c:order val="6"/>
          <c:tx>
            <c:strRef>
              <c:f>'Graphs &amp; Tables'!$AY$3:$AY$4</c:f>
              <c:strCache>
                <c:ptCount val="1"/>
                <c:pt idx="0">
                  <c:v>Buncombe County Schools</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'Graphs &amp; Tables'!$AR$5</c:f>
              <c:strCache>
                <c:ptCount val="1"/>
                <c:pt idx="0">
                  <c:v>Total</c:v>
                </c:pt>
              </c:strCache>
            </c:strRef>
          </c:cat>
          <c:val>
            <c:numRef>
              <c:f>'Graphs &amp; Tables'!$AY$5</c:f>
              <c:numCache>
                <c:formatCode>0.000</c:formatCode>
                <c:ptCount val="1"/>
                <c:pt idx="0">
                  <c:v>0.86933333333333329</c:v>
                </c:pt>
              </c:numCache>
            </c:numRef>
          </c:val>
          <c:smooth val="0"/>
          <c:extLst>
            <c:ext xmlns:c16="http://schemas.microsoft.com/office/drawing/2014/chart" uri="{C3380CC4-5D6E-409C-BE32-E72D297353CC}">
              <c16:uniqueId val="{00000040-B231-41D8-AB98-D815B561C198}"/>
            </c:ext>
          </c:extLst>
        </c:ser>
        <c:ser>
          <c:idx val="7"/>
          <c:order val="7"/>
          <c:tx>
            <c:strRef>
              <c:f>'Graphs &amp; Tables'!$AZ$3:$AZ$4</c:f>
              <c:strCache>
                <c:ptCount val="1"/>
                <c:pt idx="0">
                  <c:v>Buncombe Partnership for Children - Systems Coordination</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'Graphs &amp; Tables'!$AR$5</c:f>
              <c:strCache>
                <c:ptCount val="1"/>
                <c:pt idx="0">
                  <c:v>Total</c:v>
                </c:pt>
              </c:strCache>
            </c:strRef>
          </c:cat>
          <c:val>
            <c:numRef>
              <c:f>'Graphs &amp; Tables'!$AZ$5</c:f>
              <c:numCache>
                <c:formatCode>0.000</c:formatCode>
                <c:ptCount val="1"/>
                <c:pt idx="0">
                  <c:v>0.89499999999999991</c:v>
                </c:pt>
              </c:numCache>
            </c:numRef>
          </c:val>
          <c:smooth val="0"/>
          <c:extLst>
            <c:ext xmlns:c16="http://schemas.microsoft.com/office/drawing/2014/chart" uri="{C3380CC4-5D6E-409C-BE32-E72D297353CC}">
              <c16:uniqueId val="{00000041-B231-41D8-AB98-D815B561C198}"/>
            </c:ext>
          </c:extLst>
        </c:ser>
        <c:ser>
          <c:idx val="8"/>
          <c:order val="8"/>
          <c:tx>
            <c:strRef>
              <c:f>'Graphs &amp; Tables'!$BA$3:$BA$4</c:f>
              <c:strCache>
                <c:ptCount val="1"/>
                <c:pt idx="0">
                  <c:v>Buncombe Partnership for Children - Workforce Dev</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'Graphs &amp; Tables'!$AR$5</c:f>
              <c:strCache>
                <c:ptCount val="1"/>
                <c:pt idx="0">
                  <c:v>Total</c:v>
                </c:pt>
              </c:strCache>
            </c:strRef>
          </c:cat>
          <c:val>
            <c:numRef>
              <c:f>'Graphs &amp; Tables'!$BA$5</c:f>
              <c:numCache>
                <c:formatCode>0.000</c:formatCode>
                <c:ptCount val="1"/>
                <c:pt idx="0">
                  <c:v>0.90071428571428569</c:v>
                </c:pt>
              </c:numCache>
            </c:numRef>
          </c:val>
          <c:smooth val="0"/>
          <c:extLst>
            <c:ext xmlns:c16="http://schemas.microsoft.com/office/drawing/2014/chart" uri="{C3380CC4-5D6E-409C-BE32-E72D297353CC}">
              <c16:uniqueId val="{00000042-B231-41D8-AB98-D815B561C198}"/>
            </c:ext>
          </c:extLst>
        </c:ser>
        <c:ser>
          <c:idx val="9"/>
          <c:order val="9"/>
          <c:tx>
            <c:strRef>
              <c:f>'Graphs &amp; Tables'!$BB$3:$BB$4</c:f>
              <c:strCache>
                <c:ptCount val="1"/>
                <c:pt idx="0">
                  <c:v>Child Care Center of First Presbyterian</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strRef>
              <c:f>'Graphs &amp; Tables'!$AR$5</c:f>
              <c:strCache>
                <c:ptCount val="1"/>
                <c:pt idx="0">
                  <c:v>Total</c:v>
                </c:pt>
              </c:strCache>
            </c:strRef>
          </c:cat>
          <c:val>
            <c:numRef>
              <c:f>'Graphs &amp; Tables'!$BB$5</c:f>
              <c:numCache>
                <c:formatCode>0.000</c:formatCode>
                <c:ptCount val="1"/>
                <c:pt idx="0">
                  <c:v>0.746</c:v>
                </c:pt>
              </c:numCache>
            </c:numRef>
          </c:val>
          <c:smooth val="0"/>
          <c:extLst>
            <c:ext xmlns:c16="http://schemas.microsoft.com/office/drawing/2014/chart" uri="{C3380CC4-5D6E-409C-BE32-E72D297353CC}">
              <c16:uniqueId val="{00000043-B231-41D8-AB98-D815B561C198}"/>
            </c:ext>
          </c:extLst>
        </c:ser>
        <c:ser>
          <c:idx val="10"/>
          <c:order val="10"/>
          <c:tx>
            <c:strRef>
              <c:f>'Graphs &amp; Tables'!$BC$3:$BC$4</c:f>
              <c:strCache>
                <c:ptCount val="1"/>
                <c:pt idx="0">
                  <c:v>Community Action Opportunities - Burton PreK</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strRef>
              <c:f>'Graphs &amp; Tables'!$AR$5</c:f>
              <c:strCache>
                <c:ptCount val="1"/>
                <c:pt idx="0">
                  <c:v>Total</c:v>
                </c:pt>
              </c:strCache>
            </c:strRef>
          </c:cat>
          <c:val>
            <c:numRef>
              <c:f>'Graphs &amp; Tables'!$BC$5</c:f>
              <c:numCache>
                <c:formatCode>0.000</c:formatCode>
                <c:ptCount val="1"/>
                <c:pt idx="0">
                  <c:v>0.91500000000000004</c:v>
                </c:pt>
              </c:numCache>
            </c:numRef>
          </c:val>
          <c:smooth val="0"/>
          <c:extLst>
            <c:ext xmlns:c16="http://schemas.microsoft.com/office/drawing/2014/chart" uri="{C3380CC4-5D6E-409C-BE32-E72D297353CC}">
              <c16:uniqueId val="{00000044-B231-41D8-AB98-D815B561C198}"/>
            </c:ext>
          </c:extLst>
        </c:ser>
        <c:ser>
          <c:idx val="11"/>
          <c:order val="11"/>
          <c:tx>
            <c:strRef>
              <c:f>'Graphs &amp; Tables'!$BD$3:$BD$4</c:f>
              <c:strCache>
                <c:ptCount val="1"/>
                <c:pt idx="0">
                  <c:v>Community Action Opportunities - Burton Toddler Care</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cat>
            <c:strRef>
              <c:f>'Graphs &amp; Tables'!$AR$5</c:f>
              <c:strCache>
                <c:ptCount val="1"/>
                <c:pt idx="0">
                  <c:v>Total</c:v>
                </c:pt>
              </c:strCache>
            </c:strRef>
          </c:cat>
          <c:val>
            <c:numRef>
              <c:f>'Graphs &amp; Tables'!$BD$5</c:f>
              <c:numCache>
                <c:formatCode>0.000</c:formatCode>
                <c:ptCount val="1"/>
                <c:pt idx="0">
                  <c:v>0.90000000000000013</c:v>
                </c:pt>
              </c:numCache>
            </c:numRef>
          </c:val>
          <c:smooth val="0"/>
          <c:extLst>
            <c:ext xmlns:c16="http://schemas.microsoft.com/office/drawing/2014/chart" uri="{C3380CC4-5D6E-409C-BE32-E72D297353CC}">
              <c16:uniqueId val="{00000045-B231-41D8-AB98-D815B561C198}"/>
            </c:ext>
          </c:extLst>
        </c:ser>
        <c:ser>
          <c:idx val="12"/>
          <c:order val="12"/>
          <c:tx>
            <c:strRef>
              <c:f>'Graphs &amp; Tables'!$BE$3:$BE$4</c:f>
              <c:strCache>
                <c:ptCount val="1"/>
                <c:pt idx="0">
                  <c:v>Community Action Opportunities - Johnston PreK</c:v>
                </c:pt>
              </c:strCache>
            </c:strRef>
          </c:tx>
          <c:spPr>
            <a:ln w="28575"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cat>
            <c:strRef>
              <c:f>'Graphs &amp; Tables'!$AR$5</c:f>
              <c:strCache>
                <c:ptCount val="1"/>
                <c:pt idx="0">
                  <c:v>Total</c:v>
                </c:pt>
              </c:strCache>
            </c:strRef>
          </c:cat>
          <c:val>
            <c:numRef>
              <c:f>'Graphs &amp; Tables'!$BE$5</c:f>
              <c:numCache>
                <c:formatCode>0.000</c:formatCode>
                <c:ptCount val="1"/>
                <c:pt idx="0">
                  <c:v>0.92857142857142871</c:v>
                </c:pt>
              </c:numCache>
            </c:numRef>
          </c:val>
          <c:smooth val="0"/>
          <c:extLst>
            <c:ext xmlns:c16="http://schemas.microsoft.com/office/drawing/2014/chart" uri="{C3380CC4-5D6E-409C-BE32-E72D297353CC}">
              <c16:uniqueId val="{00000046-B231-41D8-AB98-D815B561C198}"/>
            </c:ext>
          </c:extLst>
        </c:ser>
        <c:ser>
          <c:idx val="13"/>
          <c:order val="13"/>
          <c:tx>
            <c:strRef>
              <c:f>'Graphs &amp; Tables'!$BF$3:$BF$4</c:f>
              <c:strCache>
                <c:ptCount val="1"/>
                <c:pt idx="0">
                  <c:v>Eliada Homes, Inc</c:v>
                </c:pt>
              </c:strCache>
            </c:strRef>
          </c:tx>
          <c:spPr>
            <a:ln w="28575"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cat>
            <c:strRef>
              <c:f>'Graphs &amp; Tables'!$AR$5</c:f>
              <c:strCache>
                <c:ptCount val="1"/>
                <c:pt idx="0">
                  <c:v>Total</c:v>
                </c:pt>
              </c:strCache>
            </c:strRef>
          </c:cat>
          <c:val>
            <c:numRef>
              <c:f>'Graphs &amp; Tables'!$BF$5</c:f>
              <c:numCache>
                <c:formatCode>0.000</c:formatCode>
                <c:ptCount val="1"/>
                <c:pt idx="0">
                  <c:v>0.90599999999999992</c:v>
                </c:pt>
              </c:numCache>
            </c:numRef>
          </c:val>
          <c:smooth val="0"/>
          <c:extLst>
            <c:ext xmlns:c16="http://schemas.microsoft.com/office/drawing/2014/chart" uri="{C3380CC4-5D6E-409C-BE32-E72D297353CC}">
              <c16:uniqueId val="{00000047-B231-41D8-AB98-D815B561C198}"/>
            </c:ext>
          </c:extLst>
        </c:ser>
        <c:ser>
          <c:idx val="14"/>
          <c:order val="14"/>
          <c:tx>
            <c:strRef>
              <c:f>'Graphs &amp; Tables'!$BG$3:$BG$4</c:f>
              <c:strCache>
                <c:ptCount val="1"/>
                <c:pt idx="0">
                  <c:v>Evolve Early Learning</c:v>
                </c:pt>
              </c:strCache>
            </c:strRef>
          </c:tx>
          <c:spPr>
            <a:ln w="28575"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cat>
            <c:strRef>
              <c:f>'Graphs &amp; Tables'!$AR$5</c:f>
              <c:strCache>
                <c:ptCount val="1"/>
                <c:pt idx="0">
                  <c:v>Total</c:v>
                </c:pt>
              </c:strCache>
            </c:strRef>
          </c:cat>
          <c:val>
            <c:numRef>
              <c:f>'Graphs &amp; Tables'!$BG$5</c:f>
              <c:numCache>
                <c:formatCode>0.000</c:formatCode>
                <c:ptCount val="1"/>
                <c:pt idx="0">
                  <c:v>0.78933333333333333</c:v>
                </c:pt>
              </c:numCache>
            </c:numRef>
          </c:val>
          <c:smooth val="0"/>
          <c:extLst>
            <c:ext xmlns:c16="http://schemas.microsoft.com/office/drawing/2014/chart" uri="{C3380CC4-5D6E-409C-BE32-E72D297353CC}">
              <c16:uniqueId val="{00000048-B231-41D8-AB98-D815B561C198}"/>
            </c:ext>
          </c:extLst>
        </c:ser>
        <c:ser>
          <c:idx val="15"/>
          <c:order val="15"/>
          <c:tx>
            <c:strRef>
              <c:f>'Graphs &amp; Tables'!$BH$3:$BH$4</c:f>
              <c:strCache>
                <c:ptCount val="1"/>
                <c:pt idx="0">
                  <c:v>F I R S T</c:v>
                </c:pt>
              </c:strCache>
            </c:strRef>
          </c:tx>
          <c:spPr>
            <a:ln w="28575"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cat>
            <c:strRef>
              <c:f>'Graphs &amp; Tables'!$AR$5</c:f>
              <c:strCache>
                <c:ptCount val="1"/>
                <c:pt idx="0">
                  <c:v>Total</c:v>
                </c:pt>
              </c:strCache>
            </c:strRef>
          </c:cat>
          <c:val>
            <c:numRef>
              <c:f>'Graphs &amp; Tables'!$BH$5</c:f>
              <c:numCache>
                <c:formatCode>0.000</c:formatCode>
                <c:ptCount val="1"/>
                <c:pt idx="0">
                  <c:v>0.90866666666666662</c:v>
                </c:pt>
              </c:numCache>
            </c:numRef>
          </c:val>
          <c:smooth val="0"/>
          <c:extLst>
            <c:ext xmlns:c16="http://schemas.microsoft.com/office/drawing/2014/chart" uri="{C3380CC4-5D6E-409C-BE32-E72D297353CC}">
              <c16:uniqueId val="{00000049-B231-41D8-AB98-D815B561C198}"/>
            </c:ext>
          </c:extLst>
        </c:ser>
        <c:ser>
          <c:idx val="16"/>
          <c:order val="16"/>
          <c:tx>
            <c:strRef>
              <c:f>'Graphs &amp; Tables'!$BI$3:$BI$4</c:f>
              <c:strCache>
                <c:ptCount val="1"/>
                <c:pt idx="0">
                  <c:v>Friends of Mine Preschool</c:v>
                </c:pt>
              </c:strCache>
            </c:strRef>
          </c:tx>
          <c:spPr>
            <a:ln w="28575"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cat>
            <c:strRef>
              <c:f>'Graphs &amp; Tables'!$AR$5</c:f>
              <c:strCache>
                <c:ptCount val="1"/>
                <c:pt idx="0">
                  <c:v>Total</c:v>
                </c:pt>
              </c:strCache>
            </c:strRef>
          </c:cat>
          <c:val>
            <c:numRef>
              <c:f>'Graphs &amp; Tables'!$BI$5</c:f>
              <c:numCache>
                <c:formatCode>0.000</c:formatCode>
                <c:ptCount val="1"/>
                <c:pt idx="0">
                  <c:v>0.75666666666666671</c:v>
                </c:pt>
              </c:numCache>
            </c:numRef>
          </c:val>
          <c:smooth val="0"/>
          <c:extLst>
            <c:ext xmlns:c16="http://schemas.microsoft.com/office/drawing/2014/chart" uri="{C3380CC4-5D6E-409C-BE32-E72D297353CC}">
              <c16:uniqueId val="{0000004A-B231-41D8-AB98-D815B561C198}"/>
            </c:ext>
          </c:extLst>
        </c:ser>
        <c:ser>
          <c:idx val="17"/>
          <c:order val="17"/>
          <c:tx>
            <c:strRef>
              <c:f>'Graphs &amp; Tables'!$BJ$3:$BJ$4</c:f>
              <c:strCache>
                <c:ptCount val="1"/>
                <c:pt idx="0">
                  <c:v>Hominy Baptist Church</c:v>
                </c:pt>
              </c:strCache>
            </c:strRef>
          </c:tx>
          <c:spPr>
            <a:ln w="28575"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cat>
            <c:strRef>
              <c:f>'Graphs &amp; Tables'!$AR$5</c:f>
              <c:strCache>
                <c:ptCount val="1"/>
                <c:pt idx="0">
                  <c:v>Total</c:v>
                </c:pt>
              </c:strCache>
            </c:strRef>
          </c:cat>
          <c:val>
            <c:numRef>
              <c:f>'Graphs &amp; Tables'!$BJ$5</c:f>
              <c:numCache>
                <c:formatCode>0.000</c:formatCode>
                <c:ptCount val="1"/>
                <c:pt idx="0">
                  <c:v>0.81333333333333313</c:v>
                </c:pt>
              </c:numCache>
            </c:numRef>
          </c:val>
          <c:smooth val="0"/>
          <c:extLst>
            <c:ext xmlns:c16="http://schemas.microsoft.com/office/drawing/2014/chart" uri="{C3380CC4-5D6E-409C-BE32-E72D297353CC}">
              <c16:uniqueId val="{0000004B-B231-41D8-AB98-D815B561C198}"/>
            </c:ext>
          </c:extLst>
        </c:ser>
        <c:ser>
          <c:idx val="18"/>
          <c:order val="18"/>
          <c:tx>
            <c:strRef>
              <c:f>'Graphs &amp; Tables'!$BK$3:$BK$4</c:f>
              <c:strCache>
                <c:ptCount val="1"/>
                <c:pt idx="0">
                  <c:v>Irene Wortham Center</c:v>
                </c:pt>
              </c:strCache>
            </c:strRef>
          </c:tx>
          <c:spPr>
            <a:ln w="28575"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cat>
            <c:strRef>
              <c:f>'Graphs &amp; Tables'!$AR$5</c:f>
              <c:strCache>
                <c:ptCount val="1"/>
                <c:pt idx="0">
                  <c:v>Total</c:v>
                </c:pt>
              </c:strCache>
            </c:strRef>
          </c:cat>
          <c:val>
            <c:numRef>
              <c:f>'Graphs &amp; Tables'!$BK$5</c:f>
              <c:numCache>
                <c:formatCode>0.000</c:formatCode>
                <c:ptCount val="1"/>
                <c:pt idx="0">
                  <c:v>0.87599999999999989</c:v>
                </c:pt>
              </c:numCache>
            </c:numRef>
          </c:val>
          <c:smooth val="0"/>
          <c:extLst>
            <c:ext xmlns:c16="http://schemas.microsoft.com/office/drawing/2014/chart" uri="{C3380CC4-5D6E-409C-BE32-E72D297353CC}">
              <c16:uniqueId val="{0000004C-B231-41D8-AB98-D815B561C198}"/>
            </c:ext>
          </c:extLst>
        </c:ser>
        <c:ser>
          <c:idx val="19"/>
          <c:order val="19"/>
          <c:tx>
            <c:strRef>
              <c:f>'Graphs &amp; Tables'!$BL$3:$BL$4</c:f>
              <c:strCache>
                <c:ptCount val="1"/>
                <c:pt idx="0">
                  <c:v>OnTrack Financial Education &amp; Counseling</c:v>
                </c:pt>
              </c:strCache>
            </c:strRef>
          </c:tx>
          <c:spPr>
            <a:ln w="28575"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cat>
            <c:strRef>
              <c:f>'Graphs &amp; Tables'!$AR$5</c:f>
              <c:strCache>
                <c:ptCount val="1"/>
                <c:pt idx="0">
                  <c:v>Total</c:v>
                </c:pt>
              </c:strCache>
            </c:strRef>
          </c:cat>
          <c:val>
            <c:numRef>
              <c:f>'Graphs &amp; Tables'!$BL$5</c:f>
              <c:numCache>
                <c:formatCode>0.000</c:formatCode>
                <c:ptCount val="1"/>
                <c:pt idx="0">
                  <c:v>0.89285714285714302</c:v>
                </c:pt>
              </c:numCache>
            </c:numRef>
          </c:val>
          <c:smooth val="0"/>
          <c:extLst>
            <c:ext xmlns:c16="http://schemas.microsoft.com/office/drawing/2014/chart" uri="{C3380CC4-5D6E-409C-BE32-E72D297353CC}">
              <c16:uniqueId val="{0000004D-B231-41D8-AB98-D815B561C198}"/>
            </c:ext>
          </c:extLst>
        </c:ser>
        <c:ser>
          <c:idx val="20"/>
          <c:order val="20"/>
          <c:tx>
            <c:strRef>
              <c:f>'Graphs &amp; Tables'!$BM$3:$BM$4</c:f>
              <c:strCache>
                <c:ptCount val="1"/>
                <c:pt idx="0">
                  <c:v>Read to Succeed</c:v>
                </c:pt>
              </c:strCache>
            </c:strRef>
          </c:tx>
          <c:spPr>
            <a:ln w="28575"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cat>
            <c:strRef>
              <c:f>'Graphs &amp; Tables'!$AR$5</c:f>
              <c:strCache>
                <c:ptCount val="1"/>
                <c:pt idx="0">
                  <c:v>Total</c:v>
                </c:pt>
              </c:strCache>
            </c:strRef>
          </c:cat>
          <c:val>
            <c:numRef>
              <c:f>'Graphs &amp; Tables'!$BM$5</c:f>
              <c:numCache>
                <c:formatCode>0.000</c:formatCode>
                <c:ptCount val="1"/>
                <c:pt idx="0">
                  <c:v>0.876</c:v>
                </c:pt>
              </c:numCache>
            </c:numRef>
          </c:val>
          <c:smooth val="0"/>
          <c:extLst>
            <c:ext xmlns:c16="http://schemas.microsoft.com/office/drawing/2014/chart" uri="{C3380CC4-5D6E-409C-BE32-E72D297353CC}">
              <c16:uniqueId val="{0000004E-B231-41D8-AB98-D815B561C198}"/>
            </c:ext>
          </c:extLst>
        </c:ser>
        <c:ser>
          <c:idx val="21"/>
          <c:order val="21"/>
          <c:tx>
            <c:strRef>
              <c:f>'Graphs &amp; Tables'!$BN$3:$BN$4</c:f>
              <c:strCache>
                <c:ptCount val="1"/>
                <c:pt idx="0">
                  <c:v>Southwestern Child Development</c:v>
                </c:pt>
              </c:strCache>
            </c:strRef>
          </c:tx>
          <c:spPr>
            <a:ln w="28575"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cat>
            <c:strRef>
              <c:f>'Graphs &amp; Tables'!$AR$5</c:f>
              <c:strCache>
                <c:ptCount val="1"/>
                <c:pt idx="0">
                  <c:v>Total</c:v>
                </c:pt>
              </c:strCache>
            </c:strRef>
          </c:cat>
          <c:val>
            <c:numRef>
              <c:f>'Graphs &amp; Tables'!$BN$5</c:f>
              <c:numCache>
                <c:formatCode>0.000</c:formatCode>
                <c:ptCount val="1"/>
                <c:pt idx="0">
                  <c:v>0.74142857142857133</c:v>
                </c:pt>
              </c:numCache>
            </c:numRef>
          </c:val>
          <c:smooth val="0"/>
          <c:extLst>
            <c:ext xmlns:c16="http://schemas.microsoft.com/office/drawing/2014/chart" uri="{C3380CC4-5D6E-409C-BE32-E72D297353CC}">
              <c16:uniqueId val="{0000004F-B231-41D8-AB98-D815B561C198}"/>
            </c:ext>
          </c:extLst>
        </c:ser>
        <c:ser>
          <c:idx val="22"/>
          <c:order val="22"/>
          <c:tx>
            <c:strRef>
              <c:f>'Graphs &amp; Tables'!$BO$3:$BO$4</c:f>
              <c:strCache>
                <c:ptCount val="1"/>
                <c:pt idx="0">
                  <c:v>Sprouts Early Learning Academy</c:v>
                </c:pt>
              </c:strCache>
            </c:strRef>
          </c:tx>
          <c:spPr>
            <a:ln w="28575" cap="rnd">
              <a:solidFill>
                <a:schemeClr val="accent5">
                  <a:lumMod val="80000"/>
                </a:schemeClr>
              </a:solidFill>
              <a:round/>
            </a:ln>
            <a:effectLst/>
          </c:spPr>
          <c:marker>
            <c:symbol val="circle"/>
            <c:size val="5"/>
            <c:spPr>
              <a:solidFill>
                <a:schemeClr val="accent5">
                  <a:lumMod val="80000"/>
                </a:schemeClr>
              </a:solidFill>
              <a:ln w="9525">
                <a:solidFill>
                  <a:schemeClr val="accent5">
                    <a:lumMod val="80000"/>
                  </a:schemeClr>
                </a:solidFill>
              </a:ln>
              <a:effectLst/>
            </c:spPr>
          </c:marker>
          <c:cat>
            <c:strRef>
              <c:f>'Graphs &amp; Tables'!$AR$5</c:f>
              <c:strCache>
                <c:ptCount val="1"/>
                <c:pt idx="0">
                  <c:v>Total</c:v>
                </c:pt>
              </c:strCache>
            </c:strRef>
          </c:cat>
          <c:val>
            <c:numRef>
              <c:f>'Graphs &amp; Tables'!$BO$5</c:f>
              <c:numCache>
                <c:formatCode>0.000</c:formatCode>
                <c:ptCount val="1"/>
                <c:pt idx="0">
                  <c:v>0.73571428571428577</c:v>
                </c:pt>
              </c:numCache>
            </c:numRef>
          </c:val>
          <c:smooth val="0"/>
          <c:extLst>
            <c:ext xmlns:c16="http://schemas.microsoft.com/office/drawing/2014/chart" uri="{C3380CC4-5D6E-409C-BE32-E72D297353CC}">
              <c16:uniqueId val="{00000050-B231-41D8-AB98-D815B561C198}"/>
            </c:ext>
          </c:extLst>
        </c:ser>
        <c:ser>
          <c:idx val="23"/>
          <c:order val="23"/>
          <c:tx>
            <c:strRef>
              <c:f>'Graphs &amp; Tables'!$BP$3:$BP$4</c:f>
              <c:strCache>
                <c:ptCount val="1"/>
                <c:pt idx="0">
                  <c:v>Swannanoa Valley Child Care Council (Donald S Collins Early Learning Center)</c:v>
                </c:pt>
              </c:strCache>
            </c:strRef>
          </c:tx>
          <c:spPr>
            <a:ln w="28575" cap="rnd">
              <a:solidFill>
                <a:schemeClr val="accent6">
                  <a:lumMod val="80000"/>
                </a:schemeClr>
              </a:solidFill>
              <a:round/>
            </a:ln>
            <a:effectLst/>
          </c:spPr>
          <c:marker>
            <c:symbol val="circle"/>
            <c:size val="5"/>
            <c:spPr>
              <a:solidFill>
                <a:schemeClr val="accent6">
                  <a:lumMod val="80000"/>
                </a:schemeClr>
              </a:solidFill>
              <a:ln w="9525">
                <a:solidFill>
                  <a:schemeClr val="accent6">
                    <a:lumMod val="80000"/>
                  </a:schemeClr>
                </a:solidFill>
              </a:ln>
              <a:effectLst/>
            </c:spPr>
          </c:marker>
          <c:cat>
            <c:strRef>
              <c:f>'Graphs &amp; Tables'!$AR$5</c:f>
              <c:strCache>
                <c:ptCount val="1"/>
                <c:pt idx="0">
                  <c:v>Total</c:v>
                </c:pt>
              </c:strCache>
            </c:strRef>
          </c:cat>
          <c:val>
            <c:numRef>
              <c:f>'Graphs &amp; Tables'!$BP$5</c:f>
              <c:numCache>
                <c:formatCode>0.000</c:formatCode>
                <c:ptCount val="1"/>
                <c:pt idx="0">
                  <c:v>0.85733333333333317</c:v>
                </c:pt>
              </c:numCache>
            </c:numRef>
          </c:val>
          <c:smooth val="0"/>
          <c:extLst>
            <c:ext xmlns:c16="http://schemas.microsoft.com/office/drawing/2014/chart" uri="{C3380CC4-5D6E-409C-BE32-E72D297353CC}">
              <c16:uniqueId val="{00000051-B231-41D8-AB98-D815B561C198}"/>
            </c:ext>
          </c:extLst>
        </c:ser>
        <c:ser>
          <c:idx val="24"/>
          <c:order val="24"/>
          <c:tx>
            <c:strRef>
              <c:f>'Graphs &amp; Tables'!$BQ$3:$BQ$4</c:f>
              <c:strCache>
                <c:ptCount val="1"/>
                <c:pt idx="0">
                  <c:v>The Christine Avery Learning Center</c:v>
                </c:pt>
              </c:strCache>
            </c:strRef>
          </c:tx>
          <c:spPr>
            <a:ln w="28575"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cat>
            <c:strRef>
              <c:f>'Graphs &amp; Tables'!$AR$5</c:f>
              <c:strCache>
                <c:ptCount val="1"/>
                <c:pt idx="0">
                  <c:v>Total</c:v>
                </c:pt>
              </c:strCache>
            </c:strRef>
          </c:cat>
          <c:val>
            <c:numRef>
              <c:f>'Graphs &amp; Tables'!$BQ$5</c:f>
              <c:numCache>
                <c:formatCode>0.000</c:formatCode>
                <c:ptCount val="1"/>
                <c:pt idx="0">
                  <c:v>0.86799999999999999</c:v>
                </c:pt>
              </c:numCache>
            </c:numRef>
          </c:val>
          <c:smooth val="0"/>
          <c:extLst>
            <c:ext xmlns:c16="http://schemas.microsoft.com/office/drawing/2014/chart" uri="{C3380CC4-5D6E-409C-BE32-E72D297353CC}">
              <c16:uniqueId val="{00000052-B231-41D8-AB98-D815B561C198}"/>
            </c:ext>
          </c:extLst>
        </c:ser>
        <c:ser>
          <c:idx val="25"/>
          <c:order val="25"/>
          <c:tx>
            <c:strRef>
              <c:f>'Graphs &amp; Tables'!$BR$3:$BR$4</c:f>
              <c:strCache>
                <c:ptCount val="1"/>
                <c:pt idx="0">
                  <c:v>Verner Center for Early Learning</c:v>
                </c:pt>
              </c:strCache>
            </c:strRef>
          </c:tx>
          <c:spPr>
            <a:ln w="28575" cap="rnd">
              <a:solidFill>
                <a:schemeClr val="accent2">
                  <a:lumMod val="60000"/>
                  <a:lumOff val="40000"/>
                </a:schemeClr>
              </a:solidFill>
              <a:round/>
            </a:ln>
            <a:effectLst/>
          </c:spPr>
          <c:marker>
            <c:symbol val="circle"/>
            <c:size val="5"/>
            <c:spPr>
              <a:solidFill>
                <a:schemeClr val="accent2">
                  <a:lumMod val="60000"/>
                  <a:lumOff val="40000"/>
                </a:schemeClr>
              </a:solidFill>
              <a:ln w="9525">
                <a:solidFill>
                  <a:schemeClr val="accent2">
                    <a:lumMod val="60000"/>
                    <a:lumOff val="40000"/>
                  </a:schemeClr>
                </a:solidFill>
              </a:ln>
              <a:effectLst/>
            </c:spPr>
          </c:marker>
          <c:cat>
            <c:strRef>
              <c:f>'Graphs &amp; Tables'!$AR$5</c:f>
              <c:strCache>
                <c:ptCount val="1"/>
                <c:pt idx="0">
                  <c:v>Total</c:v>
                </c:pt>
              </c:strCache>
            </c:strRef>
          </c:cat>
          <c:val>
            <c:numRef>
              <c:f>'Graphs &amp; Tables'!$BR$5</c:f>
              <c:numCache>
                <c:formatCode>0.000</c:formatCode>
                <c:ptCount val="1"/>
                <c:pt idx="0">
                  <c:v>0.86857142857142855</c:v>
                </c:pt>
              </c:numCache>
            </c:numRef>
          </c:val>
          <c:smooth val="0"/>
          <c:extLst>
            <c:ext xmlns:c16="http://schemas.microsoft.com/office/drawing/2014/chart" uri="{C3380CC4-5D6E-409C-BE32-E72D297353CC}">
              <c16:uniqueId val="{00000053-B231-41D8-AB98-D815B561C198}"/>
            </c:ext>
          </c:extLst>
        </c:ser>
        <c:ser>
          <c:idx val="26"/>
          <c:order val="26"/>
          <c:tx>
            <c:strRef>
              <c:f>'Graphs &amp; Tables'!$BS$3:$BS$4</c:f>
              <c:strCache>
                <c:ptCount val="1"/>
                <c:pt idx="0">
                  <c:v>YTL Training Program</c:v>
                </c:pt>
              </c:strCache>
            </c:strRef>
          </c:tx>
          <c:spPr>
            <a:ln w="28575" cap="rnd">
              <a:solidFill>
                <a:schemeClr val="accent3">
                  <a:lumMod val="60000"/>
                  <a:lumOff val="40000"/>
                </a:schemeClr>
              </a:solidFill>
              <a:round/>
            </a:ln>
            <a:effectLst/>
          </c:spPr>
          <c:marker>
            <c:symbol val="circle"/>
            <c:size val="5"/>
            <c:spPr>
              <a:solidFill>
                <a:schemeClr val="accent3">
                  <a:lumMod val="60000"/>
                  <a:lumOff val="40000"/>
                </a:schemeClr>
              </a:solidFill>
              <a:ln w="9525">
                <a:solidFill>
                  <a:schemeClr val="accent3">
                    <a:lumMod val="60000"/>
                    <a:lumOff val="40000"/>
                  </a:schemeClr>
                </a:solidFill>
              </a:ln>
              <a:effectLst/>
            </c:spPr>
          </c:marker>
          <c:cat>
            <c:strRef>
              <c:f>'Graphs &amp; Tables'!$AR$5</c:f>
              <c:strCache>
                <c:ptCount val="1"/>
                <c:pt idx="0">
                  <c:v>Total</c:v>
                </c:pt>
              </c:strCache>
            </c:strRef>
          </c:cat>
          <c:val>
            <c:numRef>
              <c:f>'Graphs &amp; Tables'!$BS$5</c:f>
              <c:numCache>
                <c:formatCode>0.000</c:formatCode>
                <c:ptCount val="1"/>
                <c:pt idx="0">
                  <c:v>0.60357142857142854</c:v>
                </c:pt>
              </c:numCache>
            </c:numRef>
          </c:val>
          <c:smooth val="0"/>
          <c:extLst>
            <c:ext xmlns:c16="http://schemas.microsoft.com/office/drawing/2014/chart" uri="{C3380CC4-5D6E-409C-BE32-E72D297353CC}">
              <c16:uniqueId val="{00000054-B231-41D8-AB98-D815B561C198}"/>
            </c:ext>
          </c:extLst>
        </c:ser>
        <c:ser>
          <c:idx val="27"/>
          <c:order val="27"/>
          <c:tx>
            <c:strRef>
              <c:f>'Graphs &amp; Tables'!$BT$3:$BT$4</c:f>
              <c:strCache>
                <c:ptCount val="1"/>
                <c:pt idx="0">
                  <c:v>YWCA of Asheville and Western North Carolina - Early Learning</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cat>
            <c:strRef>
              <c:f>'Graphs &amp; Tables'!$AR$5</c:f>
              <c:strCache>
                <c:ptCount val="1"/>
                <c:pt idx="0">
                  <c:v>Total</c:v>
                </c:pt>
              </c:strCache>
            </c:strRef>
          </c:cat>
          <c:val>
            <c:numRef>
              <c:f>'Graphs &amp; Tables'!$BT$5</c:f>
              <c:numCache>
                <c:formatCode>0.000</c:formatCode>
                <c:ptCount val="1"/>
                <c:pt idx="0">
                  <c:v>0.85399999999999998</c:v>
                </c:pt>
              </c:numCache>
            </c:numRef>
          </c:val>
          <c:smooth val="0"/>
          <c:extLst>
            <c:ext xmlns:c16="http://schemas.microsoft.com/office/drawing/2014/chart" uri="{C3380CC4-5D6E-409C-BE32-E72D297353CC}">
              <c16:uniqueId val="{00000055-B231-41D8-AB98-D815B561C198}"/>
            </c:ext>
          </c:extLst>
        </c:ser>
        <c:ser>
          <c:idx val="28"/>
          <c:order val="28"/>
          <c:tx>
            <c:strRef>
              <c:f>'Graphs &amp; Tables'!$BU$3:$BU$4</c:f>
              <c:strCache>
                <c:ptCount val="1"/>
                <c:pt idx="0">
                  <c:v>YWCA of Asheville and Western North Carolina - Empowerment Childcare</c:v>
                </c:pt>
              </c:strCache>
            </c:strRef>
          </c:tx>
          <c:spPr>
            <a:ln w="28575" cap="rnd">
              <a:solidFill>
                <a:schemeClr val="accent5">
                  <a:lumMod val="60000"/>
                  <a:lumOff val="40000"/>
                </a:schemeClr>
              </a:solidFill>
              <a:round/>
            </a:ln>
            <a:effectLst/>
          </c:spPr>
          <c:marker>
            <c:symbol val="circle"/>
            <c:size val="5"/>
            <c:spPr>
              <a:solidFill>
                <a:schemeClr val="accent5">
                  <a:lumMod val="60000"/>
                  <a:lumOff val="40000"/>
                </a:schemeClr>
              </a:solidFill>
              <a:ln w="9525">
                <a:solidFill>
                  <a:schemeClr val="accent5">
                    <a:lumMod val="60000"/>
                    <a:lumOff val="40000"/>
                  </a:schemeClr>
                </a:solidFill>
              </a:ln>
              <a:effectLst/>
            </c:spPr>
          </c:marker>
          <c:cat>
            <c:strRef>
              <c:f>'Graphs &amp; Tables'!$AR$5</c:f>
              <c:strCache>
                <c:ptCount val="1"/>
                <c:pt idx="0">
                  <c:v>Total</c:v>
                </c:pt>
              </c:strCache>
            </c:strRef>
          </c:cat>
          <c:val>
            <c:numRef>
              <c:f>'Graphs &amp; Tables'!$BU$5</c:f>
              <c:numCache>
                <c:formatCode>0.000</c:formatCode>
                <c:ptCount val="1"/>
                <c:pt idx="0">
                  <c:v>0.8666666666666667</c:v>
                </c:pt>
              </c:numCache>
            </c:numRef>
          </c:val>
          <c:smooth val="0"/>
          <c:extLst>
            <c:ext xmlns:c16="http://schemas.microsoft.com/office/drawing/2014/chart" uri="{C3380CC4-5D6E-409C-BE32-E72D297353CC}">
              <c16:uniqueId val="{00000056-B231-41D8-AB98-D815B561C198}"/>
            </c:ext>
          </c:extLst>
        </c:ser>
        <c:dLbls>
          <c:showLegendKey val="0"/>
          <c:showVal val="0"/>
          <c:showCatName val="0"/>
          <c:showSerName val="0"/>
          <c:showPercent val="0"/>
          <c:showBubbleSize val="0"/>
        </c:dLbls>
        <c:marker val="1"/>
        <c:smooth val="0"/>
        <c:axId val="2084603504"/>
        <c:axId val="2084598928"/>
      </c:lineChart>
      <c:catAx>
        <c:axId val="2084603504"/>
        <c:scaling>
          <c:orientation val="minMax"/>
        </c:scaling>
        <c:delete val="1"/>
        <c:axPos val="b"/>
        <c:numFmt formatCode="General" sourceLinked="1"/>
        <c:majorTickMark val="none"/>
        <c:minorTickMark val="none"/>
        <c:tickLblPos val="nextTo"/>
        <c:crossAx val="2084598928"/>
        <c:crosses val="autoZero"/>
        <c:auto val="1"/>
        <c:lblAlgn val="ctr"/>
        <c:lblOffset val="100"/>
        <c:noMultiLvlLbl val="0"/>
      </c:catAx>
      <c:valAx>
        <c:axId val="2084598928"/>
        <c:scaling>
          <c:orientation val="minMax"/>
          <c:min val="0.5"/>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4603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[FY2024 Early Childhood Scores.xlsx]Graphs &amp; Tables!PivotTable3</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Request</a:t>
            </a:r>
            <a:r>
              <a:rPr lang="en-US" baseline="0"/>
              <a:t> Range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ln w="28575" cap="rnd">
            <a:solidFill>
              <a:schemeClr val="accent1"/>
            </a:solidFill>
            <a:round/>
          </a:ln>
          <a:effectLst/>
        </c:spPr>
        <c:marker>
          <c:symbol val="circle"/>
          <c:size val="5"/>
          <c:spPr>
            <a:solidFill>
              <a:schemeClr val="accent4"/>
            </a:solidFill>
            <a:ln w="9525">
              <a:solidFill>
                <a:schemeClr val="accent4"/>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'Graphs &amp; Tables'!$AR$10</c:f>
              <c:strCache>
                <c:ptCount val="1"/>
                <c:pt idx="0">
                  <c:v>Max Requested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'Graphs &amp; Tables'!$AR$11</c:f>
              <c:strCache>
                <c:ptCount val="1"/>
                <c:pt idx="0">
                  <c:v>Total</c:v>
                </c:pt>
              </c:strCache>
            </c:strRef>
          </c:cat>
          <c:val>
            <c:numRef>
              <c:f>'Graphs &amp; Tables'!$AR$11</c:f>
              <c:numCache>
                <c:formatCode>\$#,##0;\(\$#,##0\);\$#,##0</c:formatCode>
                <c:ptCount val="1"/>
                <c:pt idx="0">
                  <c:v>489972</c:v>
                </c:pt>
              </c:numCache>
            </c:numRef>
          </c:val>
          <c:smooth val="0"/>
          <c:extLst>
            <c:ext xmlns:c16="http://schemas.microsoft.com/office/drawing/2014/chart" uri="{C3380CC4-5D6E-409C-BE32-E72D297353CC}">
              <c16:uniqueId val="{00000000-1BD2-4C52-BCF2-3AFD7B71E585}"/>
            </c:ext>
          </c:extLst>
        </c:ser>
        <c:ser>
          <c:idx val="1"/>
          <c:order val="1"/>
          <c:tx>
            <c:strRef>
              <c:f>'Graphs &amp; Tables'!$AS$10</c:f>
              <c:strCache>
                <c:ptCount val="1"/>
                <c:pt idx="0">
                  <c:v>Min Requested</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'Graphs &amp; Tables'!$AR$11</c:f>
              <c:strCache>
                <c:ptCount val="1"/>
                <c:pt idx="0">
                  <c:v>Total</c:v>
                </c:pt>
              </c:strCache>
            </c:strRef>
          </c:cat>
          <c:val>
            <c:numRef>
              <c:f>'Graphs &amp; Tables'!$AS$11</c:f>
              <c:numCache>
                <c:formatCode>\$#,##0;\(\$#,##0\);\$#,##0</c:formatCode>
                <c:ptCount val="1"/>
                <c:pt idx="0">
                  <c:v>5000</c:v>
                </c:pt>
              </c:numCache>
            </c:numRef>
          </c:val>
          <c:smooth val="0"/>
          <c:extLst>
            <c:ext xmlns:c16="http://schemas.microsoft.com/office/drawing/2014/chart" uri="{C3380CC4-5D6E-409C-BE32-E72D297353CC}">
              <c16:uniqueId val="{00000002-1BD2-4C52-BCF2-3AFD7B71E585}"/>
            </c:ext>
          </c:extLst>
        </c:ser>
        <c:ser>
          <c:idx val="2"/>
          <c:order val="2"/>
          <c:tx>
            <c:strRef>
              <c:f>'Graphs &amp; Tables'!$AT$10</c:f>
              <c:strCache>
                <c:ptCount val="1"/>
                <c:pt idx="0">
                  <c:v>Median Requested</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'Graphs &amp; Tables'!$AR$11</c:f>
              <c:strCache>
                <c:ptCount val="1"/>
                <c:pt idx="0">
                  <c:v>Total</c:v>
                </c:pt>
              </c:strCache>
            </c:strRef>
          </c:cat>
          <c:val>
            <c:numRef>
              <c:f>'Graphs &amp; Tables'!$AT$11</c:f>
              <c:numCache>
                <c:formatCode>\$#,##0;\(\$#,##0\);\$#,##0</c:formatCode>
                <c:ptCount val="1"/>
                <c:pt idx="0">
                  <c:v>165319</c:v>
                </c:pt>
              </c:numCache>
            </c:numRef>
          </c:val>
          <c:smooth val="0"/>
          <c:extLst>
            <c:ext xmlns:c16="http://schemas.microsoft.com/office/drawing/2014/chart" uri="{C3380CC4-5D6E-409C-BE32-E72D297353CC}">
              <c16:uniqueId val="{00000003-1BD2-4C52-BCF2-3AFD7B71E585}"/>
            </c:ext>
          </c:extLst>
        </c:ser>
        <c:ser>
          <c:idx val="3"/>
          <c:order val="3"/>
          <c:tx>
            <c:strRef>
              <c:f>'Graphs &amp; Tables'!$AU$10</c:f>
              <c:strCache>
                <c:ptCount val="1"/>
                <c:pt idx="0">
                  <c:v>Mean Requested</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'Graphs &amp; Tables'!$AR$11</c:f>
              <c:strCache>
                <c:ptCount val="1"/>
                <c:pt idx="0">
                  <c:v>Total</c:v>
                </c:pt>
              </c:strCache>
            </c:strRef>
          </c:cat>
          <c:val>
            <c:numRef>
              <c:f>'Graphs &amp; Tables'!$AU$11</c:f>
              <c:numCache>
                <c:formatCode>\$#,##0;\(\$#,##0\);\$#,##0</c:formatCode>
                <c:ptCount val="1"/>
                <c:pt idx="0">
                  <c:v>191630.67068965515</c:v>
                </c:pt>
              </c:numCache>
            </c:numRef>
          </c:val>
          <c:smooth val="0"/>
          <c:extLst>
            <c:ext xmlns:c16="http://schemas.microsoft.com/office/drawing/2014/chart" uri="{C3380CC4-5D6E-409C-BE32-E72D297353CC}">
              <c16:uniqueId val="{00000004-1BD2-4C52-BCF2-3AFD7B71E585}"/>
            </c:ext>
          </c:extLst>
        </c:ser>
        <c:dLbls>
          <c:showLegendKey val="0"/>
          <c:showVal val="0"/>
          <c:showCatName val="0"/>
          <c:showSerName val="0"/>
          <c:showPercent val="0"/>
          <c:showBubbleSize val="0"/>
        </c:dLbls>
        <c:marker val="1"/>
        <c:smooth val="0"/>
        <c:axId val="1158058304"/>
        <c:axId val="1158046240"/>
      </c:lineChart>
      <c:catAx>
        <c:axId val="1158058304"/>
        <c:scaling>
          <c:orientation val="minMax"/>
        </c:scaling>
        <c:delete val="1"/>
        <c:axPos val="b"/>
        <c:numFmt formatCode="General" sourceLinked="1"/>
        <c:majorTickMark val="none"/>
        <c:minorTickMark val="none"/>
        <c:tickLblPos val="nextTo"/>
        <c:crossAx val="1158046240"/>
        <c:crosses val="autoZero"/>
        <c:auto val="1"/>
        <c:lblAlgn val="ctr"/>
        <c:lblOffset val="100"/>
        <c:noMultiLvlLbl val="0"/>
      </c:catAx>
      <c:valAx>
        <c:axId val="11580462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8058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[FY2024 Early Childhood Scores.xlsx]Graphs &amp; Tables!PivotTable6</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Funding Range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circle"/>
          <c:size val="5"/>
          <c:spPr>
            <a:solidFill>
              <a:schemeClr val="accent4"/>
            </a:solidFill>
            <a:ln w="9525">
              <a:solidFill>
                <a:schemeClr val="accent4"/>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circle"/>
          <c:size val="5"/>
          <c:spPr>
            <a:solidFill>
              <a:schemeClr val="accent4"/>
            </a:solidFill>
            <a:ln w="9525">
              <a:solidFill>
                <a:schemeClr val="accent4"/>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ln w="28575" cap="rnd">
            <a:solidFill>
              <a:schemeClr val="accent1"/>
            </a:solidFill>
            <a:round/>
          </a:ln>
          <a:effectLst/>
        </c:spPr>
        <c:marker>
          <c:symbol val="circle"/>
          <c:size val="5"/>
          <c:spPr>
            <a:solidFill>
              <a:schemeClr val="accent4"/>
            </a:solidFill>
            <a:ln w="9525">
              <a:solidFill>
                <a:schemeClr val="accent4"/>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'Graphs &amp; Tables'!$AY$11</c:f>
              <c:strCache>
                <c:ptCount val="1"/>
                <c:pt idx="0">
                  <c:v>Max Funded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'Graphs &amp; Tables'!$AY$12</c:f>
              <c:strCache>
                <c:ptCount val="1"/>
                <c:pt idx="0">
                  <c:v>Total</c:v>
                </c:pt>
              </c:strCache>
            </c:strRef>
          </c:cat>
          <c:val>
            <c:numRef>
              <c:f>'Graphs &amp; Tables'!$AY$12</c:f>
              <c:numCache>
                <c:formatCode>\$#,##0;\(\$#,##0\);\$#,##0</c:formatCode>
                <c:ptCount val="1"/>
                <c:pt idx="0">
                  <c:v>489972</c:v>
                </c:pt>
              </c:numCache>
            </c:numRef>
          </c:val>
          <c:smooth val="0"/>
          <c:extLst>
            <c:ext xmlns:c16="http://schemas.microsoft.com/office/drawing/2014/chart" uri="{C3380CC4-5D6E-409C-BE32-E72D297353CC}">
              <c16:uniqueId val="{00000000-ACAF-4191-B01F-40A1C58A6A88}"/>
            </c:ext>
          </c:extLst>
        </c:ser>
        <c:ser>
          <c:idx val="1"/>
          <c:order val="1"/>
          <c:tx>
            <c:strRef>
              <c:f>'Graphs &amp; Tables'!$AZ$11</c:f>
              <c:strCache>
                <c:ptCount val="1"/>
                <c:pt idx="0">
                  <c:v>Min Funded</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'Graphs &amp; Tables'!$AY$12</c:f>
              <c:strCache>
                <c:ptCount val="1"/>
                <c:pt idx="0">
                  <c:v>Total</c:v>
                </c:pt>
              </c:strCache>
            </c:strRef>
          </c:cat>
          <c:val>
            <c:numRef>
              <c:f>'Graphs &amp; Tables'!$AZ$12</c:f>
              <c:numCache>
                <c:formatCode>\$#,##0;\(\$#,##0\);\$#,##0</c:formatCode>
                <c:ptCount val="1"/>
                <c:pt idx="0">
                  <c:v>38000</c:v>
                </c:pt>
              </c:numCache>
            </c:numRef>
          </c:val>
          <c:smooth val="0"/>
          <c:extLst>
            <c:ext xmlns:c16="http://schemas.microsoft.com/office/drawing/2014/chart" uri="{C3380CC4-5D6E-409C-BE32-E72D297353CC}">
              <c16:uniqueId val="{00000001-ACAF-4191-B01F-40A1C58A6A88}"/>
            </c:ext>
          </c:extLst>
        </c:ser>
        <c:ser>
          <c:idx val="2"/>
          <c:order val="2"/>
          <c:tx>
            <c:strRef>
              <c:f>'Graphs &amp; Tables'!$BA$11</c:f>
              <c:strCache>
                <c:ptCount val="1"/>
                <c:pt idx="0">
                  <c:v>Median Funded</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'Graphs &amp; Tables'!$AY$12</c:f>
              <c:strCache>
                <c:ptCount val="1"/>
                <c:pt idx="0">
                  <c:v>Total</c:v>
                </c:pt>
              </c:strCache>
            </c:strRef>
          </c:cat>
          <c:val>
            <c:numRef>
              <c:f>'Graphs &amp; Tables'!$BA$12</c:f>
              <c:numCache>
                <c:formatCode>\$#,##0;\(\$#,##0\);\$#,##0</c:formatCode>
                <c:ptCount val="1"/>
                <c:pt idx="0">
                  <c:v>143015.5</c:v>
                </c:pt>
              </c:numCache>
            </c:numRef>
          </c:val>
          <c:smooth val="0"/>
          <c:extLst>
            <c:ext xmlns:c16="http://schemas.microsoft.com/office/drawing/2014/chart" uri="{C3380CC4-5D6E-409C-BE32-E72D297353CC}">
              <c16:uniqueId val="{00000002-ACAF-4191-B01F-40A1C58A6A88}"/>
            </c:ext>
          </c:extLst>
        </c:ser>
        <c:ser>
          <c:idx val="3"/>
          <c:order val="3"/>
          <c:tx>
            <c:strRef>
              <c:f>'Graphs &amp; Tables'!$BB$11</c:f>
              <c:strCache>
                <c:ptCount val="1"/>
                <c:pt idx="0">
                  <c:v>Mean Funded</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'Graphs &amp; Tables'!$AY$12</c:f>
              <c:strCache>
                <c:ptCount val="1"/>
                <c:pt idx="0">
                  <c:v>Total</c:v>
                </c:pt>
              </c:strCache>
            </c:strRef>
          </c:cat>
          <c:val>
            <c:numRef>
              <c:f>'Graphs &amp; Tables'!$BB$12</c:f>
              <c:numCache>
                <c:formatCode>\$#,##0;\(\$#,##0\);\$#,##0</c:formatCode>
                <c:ptCount val="1"/>
                <c:pt idx="0">
                  <c:v>205684.85833333331</c:v>
                </c:pt>
              </c:numCache>
            </c:numRef>
          </c:val>
          <c:smooth val="0"/>
          <c:extLst>
            <c:ext xmlns:c16="http://schemas.microsoft.com/office/drawing/2014/chart" uri="{C3380CC4-5D6E-409C-BE32-E72D297353CC}">
              <c16:uniqueId val="{00000003-ACAF-4191-B01F-40A1C58A6A88}"/>
            </c:ext>
          </c:extLst>
        </c:ser>
        <c:dLbls>
          <c:showLegendKey val="0"/>
          <c:showVal val="0"/>
          <c:showCatName val="0"/>
          <c:showSerName val="0"/>
          <c:showPercent val="0"/>
          <c:showBubbleSize val="0"/>
        </c:dLbls>
        <c:marker val="1"/>
        <c:smooth val="0"/>
        <c:axId val="2088674288"/>
        <c:axId val="2088674704"/>
      </c:lineChart>
      <c:catAx>
        <c:axId val="2088674288"/>
        <c:scaling>
          <c:orientation val="minMax"/>
        </c:scaling>
        <c:delete val="1"/>
        <c:axPos val="b"/>
        <c:numFmt formatCode="General" sourceLinked="1"/>
        <c:majorTickMark val="none"/>
        <c:minorTickMark val="none"/>
        <c:tickLblPos val="nextTo"/>
        <c:crossAx val="2088674704"/>
        <c:crosses val="autoZero"/>
        <c:auto val="1"/>
        <c:lblAlgn val="ctr"/>
        <c:lblOffset val="100"/>
        <c:noMultiLvlLbl val="0"/>
      </c:catAx>
      <c:valAx>
        <c:axId val="20886747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86742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[FY2024 Early Childhood Scores.xlsx]Graphs &amp; Tables!PivotTable13</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Funding Scenario Breakdown</a:t>
            </a:r>
          </a:p>
        </c:rich>
      </c:tx>
      <c:layout>
        <c:manualLayout>
          <c:xMode val="edge"/>
          <c:yMode val="edge"/>
          <c:x val="1.5441653608327855E-2"/>
          <c:y val="2.31481481481481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dLbl>
          <c:idx val="0"/>
          <c:layout>
            <c:manualLayout>
              <c:x val="0.15627602799650045"/>
              <c:y val="0.1827861621463983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s>
    <c:plotArea>
      <c:layout/>
      <c:pieChart>
        <c:varyColors val="1"/>
        <c:ser>
          <c:idx val="0"/>
          <c:order val="0"/>
          <c:tx>
            <c:strRef>
              <c:f>'Graphs &amp; Tables'!$AS$21</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191-4656-AFA2-1B2989DECC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191-4656-AFA2-1B2989DECC6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191-4656-AFA2-1B2989DECC6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191-4656-AFA2-1B2989DECC6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2-60FC-422C-A240-6FE3F22F2536}"/>
              </c:ext>
            </c:extLst>
          </c:dPt>
          <c:dLbls>
            <c:dLbl>
              <c:idx val="4"/>
              <c:layout>
                <c:manualLayout>
                  <c:x val="0.15627602799650045"/>
                  <c:y val="0.1827861621463983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0FC-422C-A240-6FE3F22F25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'Graphs &amp; Tables'!$AR$22:$AR$27</c:f>
              <c:strCache>
                <c:ptCount val="5"/>
                <c:pt idx="0">
                  <c:v>Develop/diversify early childhood workforce</c:v>
                </c:pt>
                <c:pt idx="1">
                  <c:v>Enhance effectiveness of overall system of early care and education</c:v>
                </c:pt>
                <c:pt idx="2">
                  <c:v>Increase quality</c:v>
                </c:pt>
                <c:pt idx="3">
                  <c:v>Increase slots for enrollment</c:v>
                </c:pt>
                <c:pt idx="4">
                  <c:v>Support families</c:v>
                </c:pt>
              </c:strCache>
            </c:strRef>
          </c:cat>
          <c:val>
            <c:numRef>
              <c:f>'Graphs &amp; Tables'!$AS$22:$AS$27</c:f>
              <c:numCache>
                <c:formatCode>\$#,##0.00;\(\$#,##0.00\);\$#,##0.00</c:formatCode>
                <c:ptCount val="5"/>
                <c:pt idx="0">
                  <c:v>1326924.97</c:v>
                </c:pt>
                <c:pt idx="1">
                  <c:v>2068472.78</c:v>
                </c:pt>
                <c:pt idx="2">
                  <c:v>2900384.78</c:v>
                </c:pt>
                <c:pt idx="3">
                  <c:v>1861641</c:v>
                </c:pt>
                <c:pt idx="4">
                  <c:v>2927237.48</c:v>
                </c:pt>
              </c:numCache>
            </c:numRef>
          </c:val>
          <c:extLst>
            <c:ext xmlns:c16="http://schemas.microsoft.com/office/drawing/2014/chart" uri="{C3380CC4-5D6E-409C-BE32-E72D297353CC}">
              <c16:uniqueId val="{00000000-60FC-422C-A240-6FE3F22F2536}"/>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[FY2024 Early Childhood Scores.xlsx]Graphs &amp; Tables!PivotTable14</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Slots Created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'Graphs &amp; Tables'!$AI$3</c:f>
              <c:strCache>
                <c:ptCount val="1"/>
                <c:pt idx="0">
                  <c:v>Total</c:v>
                </c:pt>
              </c:strCache>
            </c:strRef>
          </c:tx>
          <c:spPr>
            <a:solidFill>
              <a:schemeClr val="accent1"/>
            </a:solidFill>
            <a:ln>
              <a:noFill/>
            </a:ln>
            <a:effectLst/>
          </c:spPr>
          <c:invertIfNegative val="0"/>
          <c:cat>
            <c:strRef>
              <c:f>'Graphs &amp; Tables'!$AH$4:$AH$7</c:f>
              <c:strCache>
                <c:ptCount val="4"/>
                <c:pt idx="0">
                  <c:v>Additional Existing Slots Funded</c:v>
                </c:pt>
                <c:pt idx="1">
                  <c:v>New Slots Funded</c:v>
                </c:pt>
                <c:pt idx="2">
                  <c:v>Weighted Additional Existing Slots</c:v>
                </c:pt>
                <c:pt idx="3">
                  <c:v>Weighted New Slots</c:v>
                </c:pt>
              </c:strCache>
            </c:strRef>
          </c:cat>
          <c:val>
            <c:numRef>
              <c:f>'Graphs &amp; Tables'!$AI$4:$AI$7</c:f>
              <c:numCache>
                <c:formatCode>General</c:formatCode>
                <c:ptCount val="4"/>
                <c:pt idx="0">
                  <c:v>105</c:v>
                </c:pt>
                <c:pt idx="1">
                  <c:v>62</c:v>
                </c:pt>
                <c:pt idx="2">
                  <c:v>105</c:v>
                </c:pt>
                <c:pt idx="3">
                  <c:v>62</c:v>
                </c:pt>
              </c:numCache>
            </c:numRef>
          </c:val>
          <c:extLst>
            <c:ext xmlns:c16="http://schemas.microsoft.com/office/drawing/2014/chart" uri="{C3380CC4-5D6E-409C-BE32-E72D297353CC}">
              <c16:uniqueId val="{00000000-C7BC-47F6-B11D-CF469489E3B8}"/>
            </c:ext>
          </c:extLst>
        </c:ser>
        <c:dLbls>
          <c:showLegendKey val="0"/>
          <c:showVal val="0"/>
          <c:showCatName val="0"/>
          <c:showSerName val="0"/>
          <c:showPercent val="0"/>
          <c:showBubbleSize val="0"/>
        </c:dLbls>
        <c:gapWidth val="219"/>
        <c:overlap val="-27"/>
        <c:axId val="965583823"/>
        <c:axId val="965584239"/>
      </c:barChart>
      <c:catAx>
        <c:axId val="965583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5584239"/>
        <c:crosses val="autoZero"/>
        <c:auto val="1"/>
        <c:lblAlgn val="ctr"/>
        <c:lblOffset val="100"/>
        <c:noMultiLvlLbl val="0"/>
      </c:catAx>
      <c:valAx>
        <c:axId val="9655842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558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[FY2024 Early Childhood Scores.xlsx]Graphs &amp; Tables!PivotTable16</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Weighted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'Graphs &amp; Tables'!$AN$9</c:f>
              <c:strCache>
                <c:ptCount val="1"/>
                <c:pt idx="0">
                  <c:v>Weighted Additional Existing Slots</c:v>
                </c:pt>
              </c:strCache>
            </c:strRef>
          </c:tx>
          <c:spPr>
            <a:solidFill>
              <a:schemeClr val="accent1"/>
            </a:solidFill>
            <a:ln>
              <a:noFill/>
            </a:ln>
            <a:effectLst/>
          </c:spPr>
          <c:invertIfNegative val="0"/>
          <c:cat>
            <c:strRef>
              <c:f>'Graphs &amp; Tables'!$AN$10</c:f>
              <c:strCache>
                <c:ptCount val="1"/>
                <c:pt idx="0">
                  <c:v>Total</c:v>
                </c:pt>
              </c:strCache>
            </c:strRef>
          </c:cat>
          <c:val>
            <c:numRef>
              <c:f>'Graphs &amp; Tables'!$AN$10</c:f>
              <c:numCache>
                <c:formatCode>General</c:formatCode>
                <c:ptCount val="1"/>
                <c:pt idx="0">
                  <c:v>105</c:v>
                </c:pt>
              </c:numCache>
            </c:numRef>
          </c:val>
          <c:extLst>
            <c:ext xmlns:c16="http://schemas.microsoft.com/office/drawing/2014/chart" uri="{C3380CC4-5D6E-409C-BE32-E72D297353CC}">
              <c16:uniqueId val="{00000000-A9B7-425B-A798-B954DFB6366B}"/>
            </c:ext>
          </c:extLst>
        </c:ser>
        <c:ser>
          <c:idx val="1"/>
          <c:order val="1"/>
          <c:tx>
            <c:strRef>
              <c:f>'Graphs &amp; Tables'!$AO$9</c:f>
              <c:strCache>
                <c:ptCount val="1"/>
                <c:pt idx="0">
                  <c:v>Weighted New Slots</c:v>
                </c:pt>
              </c:strCache>
            </c:strRef>
          </c:tx>
          <c:spPr>
            <a:solidFill>
              <a:schemeClr val="accent2"/>
            </a:solidFill>
            <a:ln>
              <a:noFill/>
            </a:ln>
            <a:effectLst/>
          </c:spPr>
          <c:invertIfNegative val="0"/>
          <c:cat>
            <c:strRef>
              <c:f>'Graphs &amp; Tables'!$AN$10</c:f>
              <c:strCache>
                <c:ptCount val="1"/>
                <c:pt idx="0">
                  <c:v>Total</c:v>
                </c:pt>
              </c:strCache>
            </c:strRef>
          </c:cat>
          <c:val>
            <c:numRef>
              <c:f>'Graphs &amp; Tables'!$AO$10</c:f>
              <c:numCache>
                <c:formatCode>General</c:formatCode>
                <c:ptCount val="1"/>
                <c:pt idx="0">
                  <c:v>62</c:v>
                </c:pt>
              </c:numCache>
            </c:numRef>
          </c:val>
          <c:extLst>
            <c:ext xmlns:c16="http://schemas.microsoft.com/office/drawing/2014/chart" uri="{C3380CC4-5D6E-409C-BE32-E72D297353CC}">
              <c16:uniqueId val="{00000002-A9B7-425B-A798-B954DFB6366B}"/>
            </c:ext>
          </c:extLst>
        </c:ser>
        <c:dLbls>
          <c:showLegendKey val="0"/>
          <c:showVal val="0"/>
          <c:showCatName val="0"/>
          <c:showSerName val="0"/>
          <c:showPercent val="0"/>
          <c:showBubbleSize val="0"/>
        </c:dLbls>
        <c:gapWidth val="150"/>
        <c:overlap val="100"/>
        <c:axId val="1493692608"/>
        <c:axId val="1493696768"/>
      </c:barChart>
      <c:catAx>
        <c:axId val="1493692608"/>
        <c:scaling>
          <c:orientation val="minMax"/>
        </c:scaling>
        <c:delete val="1"/>
        <c:axPos val="b"/>
        <c:numFmt formatCode="General" sourceLinked="1"/>
        <c:majorTickMark val="none"/>
        <c:minorTickMark val="none"/>
        <c:tickLblPos val="nextTo"/>
        <c:crossAx val="1493696768"/>
        <c:crosses val="autoZero"/>
        <c:auto val="1"/>
        <c:lblAlgn val="ctr"/>
        <c:lblOffset val="100"/>
        <c:noMultiLvlLbl val="0"/>
      </c:catAx>
      <c:valAx>
        <c:axId val="1493696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36926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[FY2024 Early Childhood Scores.xlsx]Graphs &amp; Tables!PivotTable15</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Unweighted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'Graphs &amp; Tables'!$AN$3</c:f>
              <c:strCache>
                <c:ptCount val="1"/>
                <c:pt idx="0">
                  <c:v>Additional Existing Slots Funded</c:v>
                </c:pt>
              </c:strCache>
            </c:strRef>
          </c:tx>
          <c:spPr>
            <a:solidFill>
              <a:schemeClr val="accent1"/>
            </a:solidFill>
            <a:ln>
              <a:noFill/>
            </a:ln>
            <a:effectLst/>
          </c:spPr>
          <c:invertIfNegative val="0"/>
          <c:cat>
            <c:strRef>
              <c:f>'Graphs &amp; Tables'!$AN$4</c:f>
              <c:strCache>
                <c:ptCount val="1"/>
                <c:pt idx="0">
                  <c:v>Total</c:v>
                </c:pt>
              </c:strCache>
            </c:strRef>
          </c:cat>
          <c:val>
            <c:numRef>
              <c:f>'Graphs &amp; Tables'!$AN$4</c:f>
              <c:numCache>
                <c:formatCode>General</c:formatCode>
                <c:ptCount val="1"/>
                <c:pt idx="0">
                  <c:v>105</c:v>
                </c:pt>
              </c:numCache>
            </c:numRef>
          </c:val>
          <c:extLst>
            <c:ext xmlns:c16="http://schemas.microsoft.com/office/drawing/2014/chart" uri="{C3380CC4-5D6E-409C-BE32-E72D297353CC}">
              <c16:uniqueId val="{00000000-E720-461D-A065-84789DF28BF9}"/>
            </c:ext>
          </c:extLst>
        </c:ser>
        <c:ser>
          <c:idx val="1"/>
          <c:order val="1"/>
          <c:tx>
            <c:strRef>
              <c:f>'Graphs &amp; Tables'!$AO$3</c:f>
              <c:strCache>
                <c:ptCount val="1"/>
                <c:pt idx="0">
                  <c:v>New Slots Funded</c:v>
                </c:pt>
              </c:strCache>
            </c:strRef>
          </c:tx>
          <c:spPr>
            <a:solidFill>
              <a:schemeClr val="accent2"/>
            </a:solidFill>
            <a:ln>
              <a:noFill/>
            </a:ln>
            <a:effectLst/>
          </c:spPr>
          <c:invertIfNegative val="0"/>
          <c:cat>
            <c:strRef>
              <c:f>'Graphs &amp; Tables'!$AN$4</c:f>
              <c:strCache>
                <c:ptCount val="1"/>
                <c:pt idx="0">
                  <c:v>Total</c:v>
                </c:pt>
              </c:strCache>
            </c:strRef>
          </c:cat>
          <c:val>
            <c:numRef>
              <c:f>'Graphs &amp; Tables'!$AO$4</c:f>
              <c:numCache>
                <c:formatCode>General</c:formatCode>
                <c:ptCount val="1"/>
                <c:pt idx="0">
                  <c:v>62</c:v>
                </c:pt>
              </c:numCache>
            </c:numRef>
          </c:val>
          <c:extLst>
            <c:ext xmlns:c16="http://schemas.microsoft.com/office/drawing/2014/chart" uri="{C3380CC4-5D6E-409C-BE32-E72D297353CC}">
              <c16:uniqueId val="{00000002-E720-461D-A065-84789DF28BF9}"/>
            </c:ext>
          </c:extLst>
        </c:ser>
        <c:dLbls>
          <c:showLegendKey val="0"/>
          <c:showVal val="0"/>
          <c:showCatName val="0"/>
          <c:showSerName val="0"/>
          <c:showPercent val="0"/>
          <c:showBubbleSize val="0"/>
        </c:dLbls>
        <c:gapWidth val="150"/>
        <c:overlap val="100"/>
        <c:axId val="865318672"/>
        <c:axId val="865319504"/>
      </c:barChart>
      <c:catAx>
        <c:axId val="865318672"/>
        <c:scaling>
          <c:orientation val="minMax"/>
        </c:scaling>
        <c:delete val="1"/>
        <c:axPos val="b"/>
        <c:numFmt formatCode="General" sourceLinked="1"/>
        <c:majorTickMark val="none"/>
        <c:minorTickMark val="none"/>
        <c:tickLblPos val="nextTo"/>
        <c:crossAx val="865319504"/>
        <c:crosses val="autoZero"/>
        <c:auto val="1"/>
        <c:lblAlgn val="ctr"/>
        <c:lblOffset val="100"/>
        <c:noMultiLvlLbl val="0"/>
      </c:catAx>
      <c:valAx>
        <c:axId val="86531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53186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130175</xdr:colOff>
      <xdr:row>1</xdr:row>
      <xdr:rowOff>149225</xdr:rowOff>
    </xdr:from>
    <xdr:to>
      <xdr:col>4</xdr:col>
      <xdr:colOff>863600</xdr:colOff>
      <xdr:row>19</xdr:row>
      <xdr:rowOff>34925</xdr:rowOff>
    </xdr:to>
    <xdr:graphicFrame macro="">
      <xdr:nvGraphicFramePr>
        <xdr:cNvPr id="2" name="Chart 1">
          <a:extLst>
            <a:ext uri="{FF2B5EF4-FFF2-40B4-BE49-F238E27FC236}">
              <a16:creationId xmlns:a16="http://schemas.microsoft.com/office/drawing/2014/main" id="{FEAE06E3-41A3-E09D-4D8F-6763E7F239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60325</xdr:colOff>
      <xdr:row>2</xdr:row>
      <xdr:rowOff>3175</xdr:rowOff>
    </xdr:from>
    <xdr:to>
      <xdr:col>12</xdr:col>
      <xdr:colOff>628650</xdr:colOff>
      <xdr:row>19</xdr:row>
      <xdr:rowOff>47625</xdr:rowOff>
    </xdr:to>
    <xdr:graphicFrame macro="">
      <xdr:nvGraphicFramePr>
        <xdr:cNvPr id="3" name="Chart 2">
          <a:extLst>
            <a:ext uri="{FF2B5EF4-FFF2-40B4-BE49-F238E27FC236}">
              <a16:creationId xmlns:a16="http://schemas.microsoft.com/office/drawing/2014/main" id="{A5B24686-EDCC-255D-EB07-AD9C26576F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2</xdr:row>
      <xdr:rowOff>6350</xdr:rowOff>
    </xdr:from>
    <xdr:to>
      <xdr:col>15</xdr:col>
      <xdr:colOff>184150</xdr:colOff>
      <xdr:row>19</xdr:row>
      <xdr:rowOff>50800</xdr:rowOff>
    </xdr:to>
    <xdr:graphicFrame macro="">
      <xdr:nvGraphicFramePr>
        <xdr:cNvPr id="5" name="Chart 4">
          <a:extLst>
            <a:ext uri="{FF2B5EF4-FFF2-40B4-BE49-F238E27FC236}">
              <a16:creationId xmlns:a16="http://schemas.microsoft.com/office/drawing/2014/main" id="{470DFD33-1405-4130-9DC9-A7DDCA85B3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63500</xdr:colOff>
      <xdr:row>1</xdr:row>
      <xdr:rowOff>76200</xdr:rowOff>
    </xdr:from>
    <xdr:to>
      <xdr:col>26</xdr:col>
      <xdr:colOff>431800</xdr:colOff>
      <xdr:row>11</xdr:row>
      <xdr:rowOff>120650</xdr:rowOff>
    </xdr:to>
    <mc:AlternateContent xmlns:mc="http://schemas.openxmlformats.org/markup-compatibility/2006" xmlns:a14="http://schemas.microsoft.com/office/drawing/2010/main">
      <mc:Choice Requires="a14">
        <xdr:graphicFrame macro="">
          <xdr:nvGraphicFramePr>
            <xdr:cNvPr id="9" name="Selected Strategy">
              <a:extLst>
                <a:ext uri="{FF2B5EF4-FFF2-40B4-BE49-F238E27FC236}">
                  <a16:creationId xmlns:a16="http://schemas.microsoft.com/office/drawing/2014/main" id="{F979E624-85CF-4745-80BD-FD24FD3450E7}"/>
                </a:ext>
              </a:extLst>
            </xdr:cNvPr>
            <xdr:cNvGraphicFramePr/>
          </xdr:nvGraphicFramePr>
          <xdr:xfrm>
            <a:off x="0" y="0"/>
            <a:ext cx="0" cy="0"/>
          </xdr:xfrm>
          <a:graphic>
            <a:graphicData uri="http://schemas.microsoft.com/office/drawing/2010/slicer">
              <sle:slicer xmlns:sle="http://schemas.microsoft.com/office/drawing/2010/slicer" name="Selected Strategy"/>
            </a:graphicData>
          </a:graphic>
        </xdr:graphicFrame>
      </mc:Choice>
      <mc:Fallback xmlns="">
        <xdr:sp macro="" textlink="">
          <xdr:nvSpPr>
            <xdr:cNvPr id="0" name=""/>
            <xdr:cNvSpPr>
              <a:spLocks noTextEdit="1"/>
            </xdr:cNvSpPr>
          </xdr:nvSpPr>
          <xdr:spPr>
            <a:xfrm>
              <a:off x="18084800" y="330200"/>
              <a:ext cx="1854200" cy="16383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26</xdr:col>
      <xdr:colOff>574674</xdr:colOff>
      <xdr:row>0</xdr:row>
      <xdr:rowOff>123825</xdr:rowOff>
    </xdr:from>
    <xdr:to>
      <xdr:col>30</xdr:col>
      <xdr:colOff>387349</xdr:colOff>
      <xdr:row>17</xdr:row>
      <xdr:rowOff>66675</xdr:rowOff>
    </xdr:to>
    <xdr:graphicFrame macro="">
      <xdr:nvGraphicFramePr>
        <xdr:cNvPr id="11" name="Chart 10">
          <a:extLst>
            <a:ext uri="{FF2B5EF4-FFF2-40B4-BE49-F238E27FC236}">
              <a16:creationId xmlns:a16="http://schemas.microsoft.com/office/drawing/2014/main" id="{4FF14A8E-C1E0-71F4-53BF-51888C929A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35</xdr:col>
      <xdr:colOff>44450</xdr:colOff>
      <xdr:row>0</xdr:row>
      <xdr:rowOff>73025</xdr:rowOff>
    </xdr:from>
    <xdr:to>
      <xdr:col>38</xdr:col>
      <xdr:colOff>450850</xdr:colOff>
      <xdr:row>17</xdr:row>
      <xdr:rowOff>15875</xdr:rowOff>
    </xdr:to>
    <xdr:graphicFrame macro="">
      <xdr:nvGraphicFramePr>
        <xdr:cNvPr id="13" name="Chart 12">
          <a:extLst>
            <a:ext uri="{FF2B5EF4-FFF2-40B4-BE49-F238E27FC236}">
              <a16:creationId xmlns:a16="http://schemas.microsoft.com/office/drawing/2014/main" id="{835F7195-6557-A40C-E9B1-250D022107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273050</xdr:colOff>
      <xdr:row>2</xdr:row>
      <xdr:rowOff>95250</xdr:rowOff>
    </xdr:from>
    <xdr:to>
      <xdr:col>36</xdr:col>
      <xdr:colOff>273050</xdr:colOff>
      <xdr:row>16</xdr:row>
      <xdr:rowOff>69850</xdr:rowOff>
    </xdr:to>
    <xdr:cxnSp macro="">
      <xdr:nvCxnSpPr>
        <xdr:cNvPr id="15" name="Straight Connector 14">
          <a:extLst>
            <a:ext uri="{FF2B5EF4-FFF2-40B4-BE49-F238E27FC236}">
              <a16:creationId xmlns:a16="http://schemas.microsoft.com/office/drawing/2014/main" id="{09A3DA8E-B288-1800-BAAB-D3F0505A9222}"/>
            </a:ext>
          </a:extLst>
        </xdr:cNvPr>
        <xdr:cNvCxnSpPr/>
      </xdr:nvCxnSpPr>
      <xdr:spPr>
        <a:xfrm>
          <a:off x="29127450" y="514350"/>
          <a:ext cx="0" cy="219710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12</xdr:row>
      <xdr:rowOff>79375</xdr:rowOff>
    </xdr:from>
    <xdr:to>
      <xdr:col>42</xdr:col>
      <xdr:colOff>0</xdr:colOff>
      <xdr:row>24</xdr:row>
      <xdr:rowOff>57150</xdr:rowOff>
    </xdr:to>
    <xdr:graphicFrame macro="">
      <xdr:nvGraphicFramePr>
        <xdr:cNvPr id="16" name="Chart 15">
          <a:extLst>
            <a:ext uri="{FF2B5EF4-FFF2-40B4-BE49-F238E27FC236}">
              <a16:creationId xmlns:a16="http://schemas.microsoft.com/office/drawing/2014/main" id="{F002C6CA-2853-F7AC-2F39-A9D4D4925A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39</xdr:col>
      <xdr:colOff>0</xdr:colOff>
      <xdr:row>0</xdr:row>
      <xdr:rowOff>9525</xdr:rowOff>
    </xdr:from>
    <xdr:to>
      <xdr:col>42</xdr:col>
      <xdr:colOff>0</xdr:colOff>
      <xdr:row>11</xdr:row>
      <xdr:rowOff>152400</xdr:rowOff>
    </xdr:to>
    <xdr:graphicFrame macro="">
      <xdr:nvGraphicFramePr>
        <xdr:cNvPr id="17" name="Chart 16">
          <a:extLst>
            <a:ext uri="{FF2B5EF4-FFF2-40B4-BE49-F238E27FC236}">
              <a16:creationId xmlns:a16="http://schemas.microsoft.com/office/drawing/2014/main" id="{5C9CE437-F81D-A4C3-EB65-9FB1D2B477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4</xdr:col>
      <xdr:colOff>406515</xdr:colOff>
      <xdr:row>26</xdr:row>
      <xdr:rowOff>38175</xdr:rowOff>
    </xdr:to>
    <xdr:pic>
      <xdr:nvPicPr>
        <xdr:cNvPr id="3" name="Picture 2">
          <a:extLst>
            <a:ext uri="{FF2B5EF4-FFF2-40B4-BE49-F238E27FC236}">
              <a16:creationId xmlns:a16="http://schemas.microsoft.com/office/drawing/2014/main" id="{2B9D223D-6A63-E1B2-5B31-4647A31B492C}"/>
            </a:ext>
          </a:extLst>
        </xdr:cNvPr>
        <xdr:cNvPicPr>
          <a:picLocks noChangeAspect="1"/>
        </xdr:cNvPicPr>
      </xdr:nvPicPr>
      <xdr:blipFill>
        <a:blip xmlns:r="http://schemas.openxmlformats.org/officeDocument/2006/relationships" r:embed="rId1"/>
        <a:stretch>
          <a:fillRect/>
        </a:stretch>
      </xdr:blipFill>
      <xdr:spPr>
        <a:xfrm>
          <a:off x="609600" y="2698750"/>
          <a:ext cx="2235315" cy="1466925"/>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thew Baker" refreshedDate="45027.57714710648" backgroundQuery="1" createdVersion="8" refreshedVersion="8" minRefreshableVersion="3" recordCount="0" supportSubquery="1" supportAdvancedDrill="1" xr:uid="{9BDAA3DE-8EBF-4D73-8EFB-DEF900F39F90}">
  <cacheSource type="external" connectionId="4"/>
  <cacheFields count="2">
    <cacheField name="[Strategies Filter].[Value].[Value]" caption="Value" numFmtId="0" hierarchy="7" level="1">
      <sharedItems count="5">
        <s v="Develop/diversify early childhood workforce"/>
        <s v="Enhance effectiveness of overall system of early care and education"/>
        <s v="Increase quality"/>
        <s v="Increase slots for enrollment"/>
        <s v="Support families"/>
      </sharedItems>
    </cacheField>
    <cacheField name="[Measures].[First Year Funding]" caption="First Year Funding" numFmtId="0" hierarchy="62" level="32767"/>
  </cacheFields>
  <cacheHierarchies count="72">
    <cacheHierarchy uniqueName="[Strategies].[Requested]" caption="Requested" attribute="1" defaultMemberUniqueName="[Strategies].[Requested].[All]" allUniqueName="[Strategies].[Requested].[All]" dimensionUniqueName="[Strategies]" displayFolder="" count="0" memberValueDatatype="5" unbalanced="0"/>
    <cacheHierarchy uniqueName="[Strategies].[Funding Amount]" caption="Funding Amount" attribute="1" defaultMemberUniqueName="[Strategies].[Funding Amount].[All]" allUniqueName="[Strategies].[Funding Amount].[All]" dimensionUniqueName="[Strategies]" displayFolder="" count="0" memberValueDatatype="5" unbalanced="0"/>
    <cacheHierarchy uniqueName="[Strategies].[Multi-year Year 2]" caption="Multi-year Year 2" attribute="1" defaultMemberUniqueName="[Strategies].[Multi-year Year 2].[All]" allUniqueName="[Strategies].[Multi-year Year 2].[All]" dimensionUniqueName="[Strategies]" displayFolder="" count="0" memberValueDatatype="20" unbalanced="0"/>
    <cacheHierarchy uniqueName="[Strategies].[Multi-year Year 3]" caption="Multi-year Year 3" attribute="1" defaultMemberUniqueName="[Strategies].[Multi-year Year 3].[All]" allUniqueName="[Strategies].[Multi-year Year 3].[All]" dimensionUniqueName="[Strategies]" displayFolder="" count="0" memberValueDatatype="20" unbalanced="0"/>
    <cacheHierarchy uniqueName="[Strategies].[Value]" caption="Value" attribute="1" defaultMemberUniqueName="[Strategies].[Value].[All]" allUniqueName="[Strategies].[Value].[All]" dimensionUniqueName="[Strategies]" displayFolder="" count="0" memberValueDatatype="130" unbalanced="0"/>
    <cacheHierarchy uniqueName="[Strategies  Request].[Requested]" caption="Requested" attribute="1" defaultMemberUniqueName="[Strategies  Request].[Requested].[All]" allUniqueName="[Strategies  Request].[Requested].[All]" dimensionUniqueName="[Strategies  Request]" displayFolder="" count="0" memberValueDatatype="5" unbalanced="0"/>
    <cacheHierarchy uniqueName="[Strategies  Request].[Value]" caption="Value" attribute="1" defaultMemberUniqueName="[Strategies  Request].[Value].[All]" allUniqueName="[Strategies  Request].[Value].[All]" dimensionUniqueName="[Strategies  Request]" displayFolder="" count="0" memberValueDatatype="130" unbalanced="0"/>
    <cacheHierarchy uniqueName="[Strategies Filter].[Value]" caption="Value" attribute="1" defaultMemberUniqueName="[Strategies Filter].[Value].[All]" allUniqueName="[Strategies Filter].[Value].[All]" dimensionUniqueName="[Strategies Filter]" displayFolder="" count="2" memberValueDatatype="130" unbalanced="0">
      <fieldsUsage count="2">
        <fieldUsage x="-1"/>
        <fieldUsage x="0"/>
      </fieldsUsage>
    </cacheHierarchy>
    <cacheHierarchy uniqueName="[Table1].[Organization]" caption="Organization" attribute="1" defaultMemberUniqueName="[Table1].[Organization].[All]" allUniqueName="[Table1].[Organization].[All]" dimensionUniqueName="[Table1]" displayFolder="" count="0" memberValueDatatype="130" unbalanced="0"/>
    <cacheHierarchy uniqueName="[Table1].[Requested]" caption="Requested" attribute="1" defaultMemberUniqueName="[Table1].[Requested].[All]" allUniqueName="[Table1].[Requested].[All]" dimensionUniqueName="[Table1]" displayFolder="" count="0" memberValueDatatype="5" unbalanced="0"/>
    <cacheHierarchy uniqueName="[Table1].[Score]" caption="Score" attribute="1" defaultMemberUniqueName="[Table1].[Score].[All]" allUniqueName="[Table1].[Score].[All]" dimensionUniqueName="[Table1]" displayFolder="" count="0" memberValueDatatype="5" unbalanced="0"/>
    <cacheHierarchy uniqueName="[Table1].[Funding Amount]" caption="Funding Amount" attribute="1" defaultMemberUniqueName="[Table1].[Funding Amount].[All]" allUniqueName="[Table1].[Funding Amount].[All]" dimensionUniqueName="[Table1]" displayFolder="" count="0" memberValueDatatype="5" unbalanced="0"/>
    <cacheHierarchy uniqueName="[Table1].[% Funded]" caption="% Funded" attribute="1" defaultMemberUniqueName="[Table1].[% Funded].[All]" allUniqueName="[Table1].[% Funded].[All]" dimensionUniqueName="[Table1]" displayFolder="" count="0" memberValueDatatype="20" unbalanced="0"/>
    <cacheHierarchy uniqueName="[Table1].[# Recommend Funding]" caption="# Recommend Funding" attribute="1" defaultMemberUniqueName="[Table1].[# Recommend Funding].[All]" allUniqueName="[Table1].[# Recommend Funding].[All]" dimensionUniqueName="[Table1]" displayFolder="" count="0" memberValueDatatype="20" unbalanced="0"/>
    <cacheHierarchy uniqueName="[Table1].[# Scored]" caption="# Scored" attribute="1" defaultMemberUniqueName="[Table1].[# Scored].[All]" allUniqueName="[Table1].[# Scored].[All]" dimensionUniqueName="[Table1]" displayFolder="" count="0" memberValueDatatype="20" unbalanced="0"/>
    <cacheHierarchy uniqueName="[Table1].[% Recommend]" caption="% Recommend" attribute="1" defaultMemberUniqueName="[Table1].[% Recommend].[All]" allUniqueName="[Table1].[% Recommend].[All]" dimensionUniqueName="[Table1]" displayFolder="" count="0" memberValueDatatype="5" unbalanced="0"/>
    <cacheHierarchy uniqueName="[Table1].[Slots]" caption="Slots" attribute="1" defaultMemberUniqueName="[Table1].[Slots].[All]" allUniqueName="[Table1].[Slots].[All]" dimensionUniqueName="[Table1]" displayFolder="" count="0" memberValueDatatype="130" unbalanced="0"/>
    <cacheHierarchy uniqueName="[Table1].[Existing Slots]" caption="Existing Slots" attribute="1" defaultMemberUniqueName="[Table1].[Existing Slots].[All]" allUniqueName="[Table1].[Existing Slots].[All]" dimensionUniqueName="[Table1]" displayFolder="" count="0" memberValueDatatype="20" unbalanced="0"/>
    <cacheHierarchy uniqueName="[Table1].[New Slots]" caption="New Slots" attribute="1" defaultMemberUniqueName="[Table1].[New Slots].[All]" allUniqueName="[Table1].[New Slots].[All]" dimensionUniqueName="[Table1]" displayFolder="" count="0" memberValueDatatype="20" unbalanced="0"/>
    <cacheHierarchy uniqueName="[Table1].[Open existing slots due to staffing]" caption="Open existing slots due to staffing" attribute="1" defaultMemberUniqueName="[Table1].[Open existing slots due to staffing].[All]" allUniqueName="[Table1].[Open existing slots due to staffing].[All]" dimensionUniqueName="[Table1]" displayFolder="" count="0" memberValueDatatype="130" unbalanced="0"/>
    <cacheHierarchy uniqueName="[Table1].[# Recommend multi-year funding]" caption="# Recommend multi-year funding" attribute="1" defaultMemberUniqueName="[Table1].[# Recommend multi-year funding].[All]" allUniqueName="[Table1].[# Recommend multi-year funding].[All]" dimensionUniqueName="[Table1]" displayFolder="" count="0" memberValueDatatype="20" unbalanced="0"/>
    <cacheHierarchy uniqueName="[Table1].[Multi-year Request?]" caption="Multi-year Request?" attribute="1" defaultMemberUniqueName="[Table1].[Multi-year Request?].[All]" allUniqueName="[Table1].[Multi-year Request?].[All]" dimensionUniqueName="[Table1]" displayFolder="" count="0" memberValueDatatype="130" unbalanced="0"/>
    <cacheHierarchy uniqueName="[Table1].[Multi-year Year 2]" caption="Multi-year Year 2" attribute="1" defaultMemberUniqueName="[Table1].[Multi-year Year 2].[All]" allUniqueName="[Table1].[Multi-year Year 2].[All]" dimensionUniqueName="[Table1]" displayFolder="" count="0" memberValueDatatype="20" unbalanced="0"/>
    <cacheHierarchy uniqueName="[Table1].[Multi-year Year 3]" caption="Multi-year Year 3" attribute="1" defaultMemberUniqueName="[Table1].[Multi-year Year 3].[All]" allUniqueName="[Table1].[Multi-year Year 3].[All]" dimensionUniqueName="[Table1]" displayFolder="" count="0" memberValueDatatype="20" unbalanced="0"/>
    <cacheHierarchy uniqueName="[Table1].[Zip Code]" caption="Zip Code" attribute="1" defaultMemberUniqueName="[Table1].[Zip Code].[All]" allUniqueName="[Table1].[Zip Code].[All]" dimensionUniqueName="[Table1]" displayFolder="" count="0" memberValueDatatype="20" unbalanced="0"/>
    <cacheHierarchy uniqueName="[Table1].[Unspent Funds FY20]" caption="Unspent Funds FY20" attribute="1" defaultMemberUniqueName="[Table1].[Unspent Funds FY20].[All]" allUniqueName="[Table1].[Unspent Funds FY20].[All]" dimensionUniqueName="[Table1]" displayFolder="" count="0" memberValueDatatype="20" unbalanced="0"/>
    <cacheHierarchy uniqueName="[Table1].[Unspent Funds FY21]" caption="Unspent Funds FY21" attribute="1" defaultMemberUniqueName="[Table1].[Unspent Funds FY21].[All]" allUniqueName="[Table1].[Unspent Funds FY21].[All]" dimensionUniqueName="[Table1]" displayFolder="" count="0" memberValueDatatype="20" unbalanced="0"/>
    <cacheHierarchy uniqueName="[Table1].[Unspent Funds FY22]" caption="Unspent Funds FY22" attribute="1" defaultMemberUniqueName="[Table1].[Unspent Funds FY22].[All]" allUniqueName="[Table1].[Unspent Funds FY22].[All]" dimensionUniqueName="[Table1]" displayFolder="" count="0" memberValueDatatype="20" unbalanced="0"/>
    <cacheHierarchy uniqueName="[Table1].[Unspent Funds FY23]" caption="Unspent Funds FY23" attribute="1" defaultMemberUniqueName="[Table1].[Unspent Funds FY23].[All]" allUniqueName="[Table1].[Unspent Funds FY23].[All]" dimensionUniqueName="[Table1]" displayFolder="" count="0" memberValueDatatype="20" unbalanced="0"/>
    <cacheHierarchy uniqueName="[Table1].[Strategy]" caption="Strategy" attribute="1" defaultMemberUniqueName="[Table1].[Strategy].[All]" allUniqueName="[Table1].[Strategy].[All]" dimensionUniqueName="[Table1]" displayFolder="" count="0" memberValueDatatype="130" unbalanced="0"/>
    <cacheHierarchy uniqueName="[Table1].[Existing Slots (Weighted)]" caption="Existing Slots (Weighted)" attribute="1" defaultMemberUniqueName="[Table1].[Existing Slots (Weighted)].[All]" allUniqueName="[Table1].[Existing Slots (Weighted)].[All]" dimensionUniqueName="[Table1]" displayFolder="" count="0" memberValueDatatype="20" unbalanced="0"/>
    <cacheHierarchy uniqueName="[Table1].[New Slots (Weighted)]" caption="New Slots (Weighted)" attribute="1" defaultMemberUniqueName="[Table1].[New Slots (Weighted)].[All]" allUniqueName="[Table1].[New Slots (Weighted)].[All]" dimensionUniqueName="[Table1]" displayFolder="" count="0" memberValueDatatype="20" unbalanced="0"/>
    <cacheHierarchy uniqueName="[Measures].[Max Requested]" caption="Max Requested" measure="1" displayFolder="" measureGroup="Table1" count="0"/>
    <cacheHierarchy uniqueName="[Measures].[Min Requested]" caption="Min Requested" measure="1" displayFolder="" measureGroup="Table1" count="0"/>
    <cacheHierarchy uniqueName="[Measures].[Median Requested]" caption="Median Requested" measure="1" displayFolder="" measureGroup="Table1" count="0"/>
    <cacheHierarchy uniqueName="[Measures].[Mean Requested]" caption="Mean Requested" measure="1" displayFolder="" measureGroup="Table1" count="0"/>
    <cacheHierarchy uniqueName="[Measures].[Max Funded]" caption="Max Funded" measure="1" displayFolder="" measureGroup="Table1" count="0"/>
    <cacheHierarchy uniqueName="[Measures].[Min Funded]" caption="Min Funded" measure="1" displayFolder="" measureGroup="Table1" count="0"/>
    <cacheHierarchy uniqueName="[Measures].[Median Funded]" caption="Median Funded" measure="1" displayFolder="" measureGroup="Table1" count="0"/>
    <cacheHierarchy uniqueName="[Measures].[Mean Funded]" caption="Mean Funded" measure="1" displayFolder="" measureGroup="Table1" count="0"/>
    <cacheHierarchy uniqueName="[Measures].[Projects]" caption="Projects" measure="1" displayFolder="" measureGroup="Table1" count="0"/>
    <cacheHierarchy uniqueName="[Measures].[Multi-Year Projects]" caption="Multi-Year Projects" measure="1" displayFolder="" measureGroup="Table1" count="0"/>
    <cacheHierarchy uniqueName="[Measures].[Requested Amount]" caption="Requested Amount" measure="1" displayFolder="" measureGroup="Table1" count="0"/>
    <cacheHierarchy uniqueName="[Measures].[Funded Amount]" caption="Funded Amount" measure="1" displayFolder="" measureGroup="Table1" count="0"/>
    <cacheHierarchy uniqueName="[Measures].[First Year Funds]" caption="First Year Funds" measure="1" displayFolder="" measureGroup="Table1" count="0"/>
    <cacheHierarchy uniqueName="[Measures].[Second Year Funds]" caption="Second Year Funds" measure="1" displayFolder="" measureGroup="Table1" count="0"/>
    <cacheHierarchy uniqueName="[Measures].[Third Year Funds]" caption="Third Year Funds" measure="1" displayFolder="" measureGroup="Table1" count="0"/>
    <cacheHierarchy uniqueName="[Measures].[2020 Unspent]" caption="2020 Unspent" measure="1" displayFolder="" measureGroup="Table1" count="0"/>
    <cacheHierarchy uniqueName="[Measures].[2021 Unspent]" caption="2021 Unspent" measure="1" displayFolder="" measureGroup="Table1" count="0"/>
    <cacheHierarchy uniqueName="[Measures].[2022 Unspent]" caption="2022 Unspent" measure="1" displayFolder="" measureGroup="Table1" count="0"/>
    <cacheHierarchy uniqueName="[Measures].[2023 Unpsent]" caption="2023 Unpsent" measure="1" displayFolder="" measureGroup="Table1" count="0"/>
    <cacheHierarchy uniqueName="[Measures].[Additional Existing Slots Funded]" caption="Additional Existing Slots Funded" measure="1" displayFolder="" measureGroup="Table1" count="0"/>
    <cacheHierarchy uniqueName="[Measures].[New Slots Funded]" caption="New Slots Funded" measure="1" displayFolder="" measureGroup="Table1" count="0"/>
    <cacheHierarchy uniqueName="[Measures].[Weighted Additional Existing Slots]" caption="Weighted Additional Existing Slots" measure="1" displayFolder="" measureGroup="Table1" count="0"/>
    <cacheHierarchy uniqueName="[Measures].[Weighted New Slots]" caption="Weighted New Slots" measure="1" displayFolder="" measureGroup="Table1" count="0"/>
    <cacheHierarchy uniqueName="[Measures].[Max Score]" caption="Max Score" measure="1" displayFolder="" measureGroup="Table1" count="0"/>
    <cacheHierarchy uniqueName="[Measures].[Min Score]" caption="Min Score" measure="1" displayFolder="" measureGroup="Table1" count="0"/>
    <cacheHierarchy uniqueName="[Measures].[Median Score]" caption="Median Score" measure="1" displayFolder="" measureGroup="Table1" count="0"/>
    <cacheHierarchy uniqueName="[Measures].[Mean Score]" caption="Mean Score" measure="1" displayFolder="" measureGroup="Table1" count="0"/>
    <cacheHierarchy uniqueName="[Measures].[Projects Funded]" caption="Projects Funded" measure="1" displayFolder="" measureGroup="Table1" count="0"/>
    <cacheHierarchy uniqueName="[Measures].[Multi-Year Projects Funded]" caption="Multi-Year Projects Funded" measure="1" displayFolder="" measureGroup="Table1" count="0"/>
    <cacheHierarchy uniqueName="[Measures].[Request]" caption="Request" measure="1" displayFolder="" measureGroup="Strategies" count="0"/>
    <cacheHierarchy uniqueName="[Measures].[First Year Funding]" caption="First Year Funding" measure="1" displayFolder="" measureGroup="Strategies" count="0" oneField="1">
      <fieldsUsage count="1">
        <fieldUsage x="1"/>
      </fieldsUsage>
    </cacheHierarchy>
    <cacheHierarchy uniqueName="[Measures].[Second Year Funding]" caption="Second Year Funding" measure="1" displayFolder="" measureGroup="Strategies" count="0"/>
    <cacheHierarchy uniqueName="[Measures].[Third Year Funding]" caption="Third Year Funding" measure="1" displayFolder="" measureGroup="Strategies" count="0"/>
    <cacheHierarchy uniqueName="[Measures].[__XL_Count Table1]" caption="__XL_Count Table1" measure="1" displayFolder="" measureGroup="Table1" count="0" hidden="1"/>
    <cacheHierarchy uniqueName="[Measures].[__XL_Count Strategies]" caption="__XL_Count Strategies" measure="1" displayFolder="" measureGroup="Strategies" count="0" hidden="1"/>
    <cacheHierarchy uniqueName="[Measures].[__XL_Count Strategies  Request]" caption="__XL_Count Strategies  Request" measure="1" displayFolder="" measureGroup="Strategies  Request" count="0" hidden="1"/>
    <cacheHierarchy uniqueName="[Measures].[__XL_Count Strategies Filter]" caption="__XL_Count Strategies Filter" measure="1" displayFolder="" measureGroup="Strategies Filter" count="0" hidden="1"/>
    <cacheHierarchy uniqueName="[Measures].[__No measures defined]" caption="__No measures defined" measure="1" displayFolder="" count="0" hidden="1"/>
    <cacheHierarchy uniqueName="[Measures].[Sum of Score]" caption="Sum of Score" measure="1" displayFolder="" measureGroup="Table1" count="0" hidden="1">
      <extLst>
        <ext xmlns:x15="http://schemas.microsoft.com/office/spreadsheetml/2010/11/main" uri="{B97F6D7D-B522-45F9-BDA1-12C45D357490}">
          <x15:cacheHierarchy aggregatedColumn="10"/>
        </ext>
      </extLst>
    </cacheHierarchy>
    <cacheHierarchy uniqueName="[Measures].[Sum of Requested]" caption="Sum of Requested" measure="1" displayFolder="" measureGroup="Strategies  Request" count="0" hidden="1">
      <extLst>
        <ext xmlns:x15="http://schemas.microsoft.com/office/spreadsheetml/2010/11/main" uri="{B97F6D7D-B522-45F9-BDA1-12C45D357490}">
          <x15:cacheHierarchy aggregatedColumn="5"/>
        </ext>
      </extLst>
    </cacheHierarchy>
  </cacheHierarchies>
  <kpis count="0"/>
  <dimensions count="5">
    <dimension measure="1" name="Measures" uniqueName="[Measures]" caption="Measures"/>
    <dimension name="Strategies" uniqueName="[Strategies]" caption="Strategies"/>
    <dimension name="Strategies  Request" uniqueName="[Strategies  Request]" caption="Strategies  Request"/>
    <dimension name="Strategies Filter" uniqueName="[Strategies Filter]" caption="Strategies Filter"/>
    <dimension name="Table1" uniqueName="[Table1]" caption="Table1"/>
  </dimensions>
  <measureGroups count="4">
    <measureGroup name="Strategies" caption="Strategies"/>
    <measureGroup name="Strategies  Request" caption="Strategies  Request"/>
    <measureGroup name="Strategies Filter" caption="Strategies Filter"/>
    <measureGroup name="Table1" caption="Table1"/>
  </measureGroups>
  <maps count="6">
    <map measureGroup="0" dimension="1"/>
    <map measureGroup="0" dimension="3"/>
    <map measureGroup="1" dimension="2"/>
    <map measureGroup="1" dimension="3"/>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thew Baker" refreshedDate="45027.577172453704" backgroundQuery="1" createdVersion="8" refreshedVersion="8" minRefreshableVersion="3" recordCount="0" supportSubquery="1" supportAdvancedDrill="1" xr:uid="{F886780A-6124-4278-9936-1AC0D86CDF20}">
  <cacheSource type="external" connectionId="4"/>
  <cacheFields count="2">
    <cacheField name="[Measures].[Projects]" caption="Projects" numFmtId="0" hierarchy="40" level="32767"/>
    <cacheField name="[Measures].[Multi-Year Projects]" caption="Multi-Year Projects" numFmtId="0" hierarchy="41" level="32767"/>
  </cacheFields>
  <cacheHierarchies count="72">
    <cacheHierarchy uniqueName="[Strategies].[Requested]" caption="Requested" attribute="1" defaultMemberUniqueName="[Strategies].[Requested].[All]" allUniqueName="[Strategies].[Requested].[All]" dimensionUniqueName="[Strategies]" displayFolder="" count="0" memberValueDatatype="5" unbalanced="0"/>
    <cacheHierarchy uniqueName="[Strategies].[Funding Amount]" caption="Funding Amount" attribute="1" defaultMemberUniqueName="[Strategies].[Funding Amount].[All]" allUniqueName="[Strategies].[Funding Amount].[All]" dimensionUniqueName="[Strategies]" displayFolder="" count="0" memberValueDatatype="5" unbalanced="0"/>
    <cacheHierarchy uniqueName="[Strategies].[Multi-year Year 2]" caption="Multi-year Year 2" attribute="1" defaultMemberUniqueName="[Strategies].[Multi-year Year 2].[All]" allUniqueName="[Strategies].[Multi-year Year 2].[All]" dimensionUniqueName="[Strategies]" displayFolder="" count="0" memberValueDatatype="20" unbalanced="0"/>
    <cacheHierarchy uniqueName="[Strategies].[Multi-year Year 3]" caption="Multi-year Year 3" attribute="1" defaultMemberUniqueName="[Strategies].[Multi-year Year 3].[All]" allUniqueName="[Strategies].[Multi-year Year 3].[All]" dimensionUniqueName="[Strategies]" displayFolder="" count="0" memberValueDatatype="20" unbalanced="0"/>
    <cacheHierarchy uniqueName="[Strategies].[Value]" caption="Value" attribute="1" defaultMemberUniqueName="[Strategies].[Value].[All]" allUniqueName="[Strategies].[Value].[All]" dimensionUniqueName="[Strategies]" displayFolder="" count="0" memberValueDatatype="130" unbalanced="0"/>
    <cacheHierarchy uniqueName="[Strategies  Request].[Requested]" caption="Requested" attribute="1" defaultMemberUniqueName="[Strategies  Request].[Requested].[All]" allUniqueName="[Strategies  Request].[Requested].[All]" dimensionUniqueName="[Strategies  Request]" displayFolder="" count="0" memberValueDatatype="5" unbalanced="0"/>
    <cacheHierarchy uniqueName="[Strategies  Request].[Value]" caption="Value" attribute="1" defaultMemberUniqueName="[Strategies  Request].[Value].[All]" allUniqueName="[Strategies  Request].[Value].[All]" dimensionUniqueName="[Strategies  Request]" displayFolder="" count="0" memberValueDatatype="130" unbalanced="0"/>
    <cacheHierarchy uniqueName="[Strategies Filter].[Value]" caption="Value" attribute="1" defaultMemberUniqueName="[Strategies Filter].[Value].[All]" allUniqueName="[Strategies Filter].[Value].[All]" dimensionUniqueName="[Strategies Filter]" displayFolder="" count="0" memberValueDatatype="130" unbalanced="0"/>
    <cacheHierarchy uniqueName="[Table1].[Organization]" caption="Organization" attribute="1" defaultMemberUniqueName="[Table1].[Organization].[All]" allUniqueName="[Table1].[Organization].[All]" dimensionUniqueName="[Table1]" displayFolder="" count="0" memberValueDatatype="130" unbalanced="0"/>
    <cacheHierarchy uniqueName="[Table1].[Requested]" caption="Requested" attribute="1" defaultMemberUniqueName="[Table1].[Requested].[All]" allUniqueName="[Table1].[Requested].[All]" dimensionUniqueName="[Table1]" displayFolder="" count="0" memberValueDatatype="5" unbalanced="0"/>
    <cacheHierarchy uniqueName="[Table1].[Score]" caption="Score" attribute="1" defaultMemberUniqueName="[Table1].[Score].[All]" allUniqueName="[Table1].[Score].[All]" dimensionUniqueName="[Table1]" displayFolder="" count="0" memberValueDatatype="5" unbalanced="0"/>
    <cacheHierarchy uniqueName="[Table1].[Funding Amount]" caption="Funding Amount" attribute="1" defaultMemberUniqueName="[Table1].[Funding Amount].[All]" allUniqueName="[Table1].[Funding Amount].[All]" dimensionUniqueName="[Table1]" displayFolder="" count="0" memberValueDatatype="5" unbalanced="0"/>
    <cacheHierarchy uniqueName="[Table1].[% Funded]" caption="% Funded" attribute="1" defaultMemberUniqueName="[Table1].[% Funded].[All]" allUniqueName="[Table1].[% Funded].[All]" dimensionUniqueName="[Table1]" displayFolder="" count="0" memberValueDatatype="20" unbalanced="0"/>
    <cacheHierarchy uniqueName="[Table1].[# Recommend Funding]" caption="# Recommend Funding" attribute="1" defaultMemberUniqueName="[Table1].[# Recommend Funding].[All]" allUniqueName="[Table1].[# Recommend Funding].[All]" dimensionUniqueName="[Table1]" displayFolder="" count="0" memberValueDatatype="20" unbalanced="0"/>
    <cacheHierarchy uniqueName="[Table1].[# Scored]" caption="# Scored" attribute="1" defaultMemberUniqueName="[Table1].[# Scored].[All]" allUniqueName="[Table1].[# Scored].[All]" dimensionUniqueName="[Table1]" displayFolder="" count="0" memberValueDatatype="20" unbalanced="0"/>
    <cacheHierarchy uniqueName="[Table1].[% Recommend]" caption="% Recommend" attribute="1" defaultMemberUniqueName="[Table1].[% Recommend].[All]" allUniqueName="[Table1].[% Recommend].[All]" dimensionUniqueName="[Table1]" displayFolder="" count="0" memberValueDatatype="5" unbalanced="0"/>
    <cacheHierarchy uniqueName="[Table1].[Slots]" caption="Slots" attribute="1" defaultMemberUniqueName="[Table1].[Slots].[All]" allUniqueName="[Table1].[Slots].[All]" dimensionUniqueName="[Table1]" displayFolder="" count="0" memberValueDatatype="130" unbalanced="0"/>
    <cacheHierarchy uniqueName="[Table1].[Existing Slots]" caption="Existing Slots" attribute="1" defaultMemberUniqueName="[Table1].[Existing Slots].[All]" allUniqueName="[Table1].[Existing Slots].[All]" dimensionUniqueName="[Table1]" displayFolder="" count="0" memberValueDatatype="20" unbalanced="0"/>
    <cacheHierarchy uniqueName="[Table1].[New Slots]" caption="New Slots" attribute="1" defaultMemberUniqueName="[Table1].[New Slots].[All]" allUniqueName="[Table1].[New Slots].[All]" dimensionUniqueName="[Table1]" displayFolder="" count="0" memberValueDatatype="20" unbalanced="0"/>
    <cacheHierarchy uniqueName="[Table1].[Open existing slots due to staffing]" caption="Open existing slots due to staffing" attribute="1" defaultMemberUniqueName="[Table1].[Open existing slots due to staffing].[All]" allUniqueName="[Table1].[Open existing slots due to staffing].[All]" dimensionUniqueName="[Table1]" displayFolder="" count="0" memberValueDatatype="130" unbalanced="0"/>
    <cacheHierarchy uniqueName="[Table1].[# Recommend multi-year funding]" caption="# Recommend multi-year funding" attribute="1" defaultMemberUniqueName="[Table1].[# Recommend multi-year funding].[All]" allUniqueName="[Table1].[# Recommend multi-year funding].[All]" dimensionUniqueName="[Table1]" displayFolder="" count="0" memberValueDatatype="20" unbalanced="0"/>
    <cacheHierarchy uniqueName="[Table1].[Multi-year Request?]" caption="Multi-year Request?" attribute="1" defaultMemberUniqueName="[Table1].[Multi-year Request?].[All]" allUniqueName="[Table1].[Multi-year Request?].[All]" dimensionUniqueName="[Table1]" displayFolder="" count="0" memberValueDatatype="130" unbalanced="0"/>
    <cacheHierarchy uniqueName="[Table1].[Multi-year Year 2]" caption="Multi-year Year 2" attribute="1" defaultMemberUniqueName="[Table1].[Multi-year Year 2].[All]" allUniqueName="[Table1].[Multi-year Year 2].[All]" dimensionUniqueName="[Table1]" displayFolder="" count="0" memberValueDatatype="20" unbalanced="0"/>
    <cacheHierarchy uniqueName="[Table1].[Multi-year Year 3]" caption="Multi-year Year 3" attribute="1" defaultMemberUniqueName="[Table1].[Multi-year Year 3].[All]" allUniqueName="[Table1].[Multi-year Year 3].[All]" dimensionUniqueName="[Table1]" displayFolder="" count="0" memberValueDatatype="20" unbalanced="0"/>
    <cacheHierarchy uniqueName="[Table1].[Zip Code]" caption="Zip Code" attribute="1" defaultMemberUniqueName="[Table1].[Zip Code].[All]" allUniqueName="[Table1].[Zip Code].[All]" dimensionUniqueName="[Table1]" displayFolder="" count="0" memberValueDatatype="20" unbalanced="0"/>
    <cacheHierarchy uniqueName="[Table1].[Unspent Funds FY20]" caption="Unspent Funds FY20" attribute="1" defaultMemberUniqueName="[Table1].[Unspent Funds FY20].[All]" allUniqueName="[Table1].[Unspent Funds FY20].[All]" dimensionUniqueName="[Table1]" displayFolder="" count="0" memberValueDatatype="20" unbalanced="0"/>
    <cacheHierarchy uniqueName="[Table1].[Unspent Funds FY21]" caption="Unspent Funds FY21" attribute="1" defaultMemberUniqueName="[Table1].[Unspent Funds FY21].[All]" allUniqueName="[Table1].[Unspent Funds FY21].[All]" dimensionUniqueName="[Table1]" displayFolder="" count="0" memberValueDatatype="20" unbalanced="0"/>
    <cacheHierarchy uniqueName="[Table1].[Unspent Funds FY22]" caption="Unspent Funds FY22" attribute="1" defaultMemberUniqueName="[Table1].[Unspent Funds FY22].[All]" allUniqueName="[Table1].[Unspent Funds FY22].[All]" dimensionUniqueName="[Table1]" displayFolder="" count="0" memberValueDatatype="20" unbalanced="0"/>
    <cacheHierarchy uniqueName="[Table1].[Unspent Funds FY23]" caption="Unspent Funds FY23" attribute="1" defaultMemberUniqueName="[Table1].[Unspent Funds FY23].[All]" allUniqueName="[Table1].[Unspent Funds FY23].[All]" dimensionUniqueName="[Table1]" displayFolder="" count="0" memberValueDatatype="20" unbalanced="0"/>
    <cacheHierarchy uniqueName="[Table1].[Strategy]" caption="Strategy" attribute="1" defaultMemberUniqueName="[Table1].[Strategy].[All]" allUniqueName="[Table1].[Strategy].[All]" dimensionUniqueName="[Table1]" displayFolder="" count="0" memberValueDatatype="130" unbalanced="0"/>
    <cacheHierarchy uniqueName="[Table1].[Existing Slots (Weighted)]" caption="Existing Slots (Weighted)" attribute="1" defaultMemberUniqueName="[Table1].[Existing Slots (Weighted)].[All]" allUniqueName="[Table1].[Existing Slots (Weighted)].[All]" dimensionUniqueName="[Table1]" displayFolder="" count="0" memberValueDatatype="20" unbalanced="0"/>
    <cacheHierarchy uniqueName="[Table1].[New Slots (Weighted)]" caption="New Slots (Weighted)" attribute="1" defaultMemberUniqueName="[Table1].[New Slots (Weighted)].[All]" allUniqueName="[Table1].[New Slots (Weighted)].[All]" dimensionUniqueName="[Table1]" displayFolder="" count="0" memberValueDatatype="20" unbalanced="0"/>
    <cacheHierarchy uniqueName="[Measures].[Max Requested]" caption="Max Requested" measure="1" displayFolder="" measureGroup="Table1" count="0"/>
    <cacheHierarchy uniqueName="[Measures].[Min Requested]" caption="Min Requested" measure="1" displayFolder="" measureGroup="Table1" count="0"/>
    <cacheHierarchy uniqueName="[Measures].[Median Requested]" caption="Median Requested" measure="1" displayFolder="" measureGroup="Table1" count="0"/>
    <cacheHierarchy uniqueName="[Measures].[Mean Requested]" caption="Mean Requested" measure="1" displayFolder="" measureGroup="Table1" count="0"/>
    <cacheHierarchy uniqueName="[Measures].[Max Funded]" caption="Max Funded" measure="1" displayFolder="" measureGroup="Table1" count="0"/>
    <cacheHierarchy uniqueName="[Measures].[Min Funded]" caption="Min Funded" measure="1" displayFolder="" measureGroup="Table1" count="0"/>
    <cacheHierarchy uniqueName="[Measures].[Median Funded]" caption="Median Funded" measure="1" displayFolder="" measureGroup="Table1" count="0"/>
    <cacheHierarchy uniqueName="[Measures].[Mean Funded]" caption="Mean Funded" measure="1" displayFolder="" measureGroup="Table1" count="0"/>
    <cacheHierarchy uniqueName="[Measures].[Projects]" caption="Projects" measure="1" displayFolder="" measureGroup="Table1" count="0" oneField="1">
      <fieldsUsage count="1">
        <fieldUsage x="0"/>
      </fieldsUsage>
    </cacheHierarchy>
    <cacheHierarchy uniqueName="[Measures].[Multi-Year Projects]" caption="Multi-Year Projects" measure="1" displayFolder="" measureGroup="Table1" count="0" oneField="1">
      <fieldsUsage count="1">
        <fieldUsage x="1"/>
      </fieldsUsage>
    </cacheHierarchy>
    <cacheHierarchy uniqueName="[Measures].[Requested Amount]" caption="Requested Amount" measure="1" displayFolder="" measureGroup="Table1" count="0"/>
    <cacheHierarchy uniqueName="[Measures].[Funded Amount]" caption="Funded Amount" measure="1" displayFolder="" measureGroup="Table1" count="0"/>
    <cacheHierarchy uniqueName="[Measures].[First Year Funds]" caption="First Year Funds" measure="1" displayFolder="" measureGroup="Table1" count="0"/>
    <cacheHierarchy uniqueName="[Measures].[Second Year Funds]" caption="Second Year Funds" measure="1" displayFolder="" measureGroup="Table1" count="0"/>
    <cacheHierarchy uniqueName="[Measures].[Third Year Funds]" caption="Third Year Funds" measure="1" displayFolder="" measureGroup="Table1" count="0"/>
    <cacheHierarchy uniqueName="[Measures].[2020 Unspent]" caption="2020 Unspent" measure="1" displayFolder="" measureGroup="Table1" count="0"/>
    <cacheHierarchy uniqueName="[Measures].[2021 Unspent]" caption="2021 Unspent" measure="1" displayFolder="" measureGroup="Table1" count="0"/>
    <cacheHierarchy uniqueName="[Measures].[2022 Unspent]" caption="2022 Unspent" measure="1" displayFolder="" measureGroup="Table1" count="0"/>
    <cacheHierarchy uniqueName="[Measures].[2023 Unpsent]" caption="2023 Unpsent" measure="1" displayFolder="" measureGroup="Table1" count="0"/>
    <cacheHierarchy uniqueName="[Measures].[Additional Existing Slots Funded]" caption="Additional Existing Slots Funded" measure="1" displayFolder="" measureGroup="Table1" count="0"/>
    <cacheHierarchy uniqueName="[Measures].[New Slots Funded]" caption="New Slots Funded" measure="1" displayFolder="" measureGroup="Table1" count="0"/>
    <cacheHierarchy uniqueName="[Measures].[Weighted Additional Existing Slots]" caption="Weighted Additional Existing Slots" measure="1" displayFolder="" measureGroup="Table1" count="0"/>
    <cacheHierarchy uniqueName="[Measures].[Weighted New Slots]" caption="Weighted New Slots" measure="1" displayFolder="" measureGroup="Table1" count="0"/>
    <cacheHierarchy uniqueName="[Measures].[Max Score]" caption="Max Score" measure="1" displayFolder="" measureGroup="Table1" count="0"/>
    <cacheHierarchy uniqueName="[Measures].[Min Score]" caption="Min Score" measure="1" displayFolder="" measureGroup="Table1" count="0"/>
    <cacheHierarchy uniqueName="[Measures].[Median Score]" caption="Median Score" measure="1" displayFolder="" measureGroup="Table1" count="0"/>
    <cacheHierarchy uniqueName="[Measures].[Mean Score]" caption="Mean Score" measure="1" displayFolder="" measureGroup="Table1" count="0"/>
    <cacheHierarchy uniqueName="[Measures].[Projects Funded]" caption="Projects Funded" measure="1" displayFolder="" measureGroup="Table1" count="0"/>
    <cacheHierarchy uniqueName="[Measures].[Multi-Year Projects Funded]" caption="Multi-Year Projects Funded" measure="1" displayFolder="" measureGroup="Table1" count="0"/>
    <cacheHierarchy uniqueName="[Measures].[Request]" caption="Request" measure="1" displayFolder="" measureGroup="Strategies" count="0"/>
    <cacheHierarchy uniqueName="[Measures].[First Year Funding]" caption="First Year Funding" measure="1" displayFolder="" measureGroup="Strategies" count="0"/>
    <cacheHierarchy uniqueName="[Measures].[Second Year Funding]" caption="Second Year Funding" measure="1" displayFolder="" measureGroup="Strategies" count="0"/>
    <cacheHierarchy uniqueName="[Measures].[Third Year Funding]" caption="Third Year Funding" measure="1" displayFolder="" measureGroup="Strategies" count="0"/>
    <cacheHierarchy uniqueName="[Measures].[__XL_Count Table1]" caption="__XL_Count Table1" measure="1" displayFolder="" measureGroup="Table1" count="0" hidden="1"/>
    <cacheHierarchy uniqueName="[Measures].[__XL_Count Strategies]" caption="__XL_Count Strategies" measure="1" displayFolder="" measureGroup="Strategies" count="0" hidden="1"/>
    <cacheHierarchy uniqueName="[Measures].[__XL_Count Strategies  Request]" caption="__XL_Count Strategies  Request" measure="1" displayFolder="" measureGroup="Strategies  Request" count="0" hidden="1"/>
    <cacheHierarchy uniqueName="[Measures].[__XL_Count Strategies Filter]" caption="__XL_Count Strategies Filter" measure="1" displayFolder="" measureGroup="Strategies Filter" count="0" hidden="1"/>
    <cacheHierarchy uniqueName="[Measures].[__No measures defined]" caption="__No measures defined" measure="1" displayFolder="" count="0" hidden="1"/>
    <cacheHierarchy uniqueName="[Measures].[Sum of Score]" caption="Sum of Score" measure="1" displayFolder="" measureGroup="Table1" count="0" hidden="1">
      <extLst>
        <ext xmlns:x15="http://schemas.microsoft.com/office/spreadsheetml/2010/11/main" uri="{B97F6D7D-B522-45F9-BDA1-12C45D357490}">
          <x15:cacheHierarchy aggregatedColumn="10"/>
        </ext>
      </extLst>
    </cacheHierarchy>
    <cacheHierarchy uniqueName="[Measures].[Sum of Requested]" caption="Sum of Requested" measure="1" displayFolder="" measureGroup="Strategies  Request" count="0" hidden="1">
      <extLst>
        <ext xmlns:x15="http://schemas.microsoft.com/office/spreadsheetml/2010/11/main" uri="{B97F6D7D-B522-45F9-BDA1-12C45D357490}">
          <x15:cacheHierarchy aggregatedColumn="5"/>
        </ext>
      </extLst>
    </cacheHierarchy>
  </cacheHierarchies>
  <kpis count="0"/>
  <dimensions count="5">
    <dimension measure="1" name="Measures" uniqueName="[Measures]" caption="Measures"/>
    <dimension name="Strategies" uniqueName="[Strategies]" caption="Strategies"/>
    <dimension name="Strategies  Request" uniqueName="[Strategies  Request]" caption="Strategies  Request"/>
    <dimension name="Strategies Filter" uniqueName="[Strategies Filter]" caption="Strategies Filter"/>
    <dimension name="Table1" uniqueName="[Table1]" caption="Table1"/>
  </dimensions>
  <measureGroups count="4">
    <measureGroup name="Strategies" caption="Strategies"/>
    <measureGroup name="Strategies  Request" caption="Strategies  Request"/>
    <measureGroup name="Strategies Filter" caption="Strategies Filter"/>
    <measureGroup name="Table1" caption="Table1"/>
  </measureGroups>
  <maps count="6">
    <map measureGroup="0" dimension="1"/>
    <map measureGroup="0" dimension="3"/>
    <map measureGroup="1" dimension="2"/>
    <map measureGroup="1" dimension="3"/>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thew Baker" refreshedDate="45027.577173726851" backgroundQuery="1" createdVersion="8" refreshedVersion="8" minRefreshableVersion="3" recordCount="0" supportSubquery="1" supportAdvancedDrill="1" xr:uid="{037E5989-4C1E-4C41-86F3-D7F3FF38BF7A}">
  <cacheSource type="external" connectionId="4"/>
  <cacheFields count="2">
    <cacheField name="[Measures].[Projects Funded]" caption="Projects Funded" numFmtId="0" hierarchy="59" level="32767"/>
    <cacheField name="[Measures].[Multi-Year Projects Funded]" caption="Multi-Year Projects Funded" numFmtId="0" hierarchy="60" level="32767"/>
  </cacheFields>
  <cacheHierarchies count="72">
    <cacheHierarchy uniqueName="[Strategies].[Requested]" caption="Requested" attribute="1" defaultMemberUniqueName="[Strategies].[Requested].[All]" allUniqueName="[Strategies].[Requested].[All]" dimensionUniqueName="[Strategies]" displayFolder="" count="0" memberValueDatatype="5" unbalanced="0"/>
    <cacheHierarchy uniqueName="[Strategies].[Funding Amount]" caption="Funding Amount" attribute="1" defaultMemberUniqueName="[Strategies].[Funding Amount].[All]" allUniqueName="[Strategies].[Funding Amount].[All]" dimensionUniqueName="[Strategies]" displayFolder="" count="0" memberValueDatatype="5" unbalanced="0"/>
    <cacheHierarchy uniqueName="[Strategies].[Multi-year Year 2]" caption="Multi-year Year 2" attribute="1" defaultMemberUniqueName="[Strategies].[Multi-year Year 2].[All]" allUniqueName="[Strategies].[Multi-year Year 2].[All]" dimensionUniqueName="[Strategies]" displayFolder="" count="0" memberValueDatatype="20" unbalanced="0"/>
    <cacheHierarchy uniqueName="[Strategies].[Multi-year Year 3]" caption="Multi-year Year 3" attribute="1" defaultMemberUniqueName="[Strategies].[Multi-year Year 3].[All]" allUniqueName="[Strategies].[Multi-year Year 3].[All]" dimensionUniqueName="[Strategies]" displayFolder="" count="0" memberValueDatatype="20" unbalanced="0"/>
    <cacheHierarchy uniqueName="[Strategies].[Value]" caption="Value" attribute="1" defaultMemberUniqueName="[Strategies].[Value].[All]" allUniqueName="[Strategies].[Value].[All]" dimensionUniqueName="[Strategies]" displayFolder="" count="0" memberValueDatatype="130" unbalanced="0"/>
    <cacheHierarchy uniqueName="[Strategies  Request].[Requested]" caption="Requested" attribute="1" defaultMemberUniqueName="[Strategies  Request].[Requested].[All]" allUniqueName="[Strategies  Request].[Requested].[All]" dimensionUniqueName="[Strategies  Request]" displayFolder="" count="0" memberValueDatatype="5" unbalanced="0"/>
    <cacheHierarchy uniqueName="[Strategies  Request].[Value]" caption="Value" attribute="1" defaultMemberUniqueName="[Strategies  Request].[Value].[All]" allUniqueName="[Strategies  Request].[Value].[All]" dimensionUniqueName="[Strategies  Request]" displayFolder="" count="0" memberValueDatatype="130" unbalanced="0"/>
    <cacheHierarchy uniqueName="[Strategies Filter].[Value]" caption="Value" attribute="1" defaultMemberUniqueName="[Strategies Filter].[Value].[All]" allUniqueName="[Strategies Filter].[Value].[All]" dimensionUniqueName="[Strategies Filter]" displayFolder="" count="0" memberValueDatatype="130" unbalanced="0"/>
    <cacheHierarchy uniqueName="[Table1].[Organization]" caption="Organization" attribute="1" defaultMemberUniqueName="[Table1].[Organization].[All]" allUniqueName="[Table1].[Organization].[All]" dimensionUniqueName="[Table1]" displayFolder="" count="0" memberValueDatatype="130" unbalanced="0"/>
    <cacheHierarchy uniqueName="[Table1].[Requested]" caption="Requested" attribute="1" defaultMemberUniqueName="[Table1].[Requested].[All]" allUniqueName="[Table1].[Requested].[All]" dimensionUniqueName="[Table1]" displayFolder="" count="0" memberValueDatatype="5" unbalanced="0"/>
    <cacheHierarchy uniqueName="[Table1].[Score]" caption="Score" attribute="1" defaultMemberUniqueName="[Table1].[Score].[All]" allUniqueName="[Table1].[Score].[All]" dimensionUniqueName="[Table1]" displayFolder="" count="0" memberValueDatatype="5" unbalanced="0"/>
    <cacheHierarchy uniqueName="[Table1].[Funding Amount]" caption="Funding Amount" attribute="1" defaultMemberUniqueName="[Table1].[Funding Amount].[All]" allUniqueName="[Table1].[Funding Amount].[All]" dimensionUniqueName="[Table1]" displayFolder="" count="0" memberValueDatatype="5" unbalanced="0"/>
    <cacheHierarchy uniqueName="[Table1].[% Funded]" caption="% Funded" attribute="1" defaultMemberUniqueName="[Table1].[% Funded].[All]" allUniqueName="[Table1].[% Funded].[All]" dimensionUniqueName="[Table1]" displayFolder="" count="0" memberValueDatatype="20" unbalanced="0"/>
    <cacheHierarchy uniqueName="[Table1].[# Recommend Funding]" caption="# Recommend Funding" attribute="1" defaultMemberUniqueName="[Table1].[# Recommend Funding].[All]" allUniqueName="[Table1].[# Recommend Funding].[All]" dimensionUniqueName="[Table1]" displayFolder="" count="0" memberValueDatatype="20" unbalanced="0"/>
    <cacheHierarchy uniqueName="[Table1].[# Scored]" caption="# Scored" attribute="1" defaultMemberUniqueName="[Table1].[# Scored].[All]" allUniqueName="[Table1].[# Scored].[All]" dimensionUniqueName="[Table1]" displayFolder="" count="0" memberValueDatatype="20" unbalanced="0"/>
    <cacheHierarchy uniqueName="[Table1].[% Recommend]" caption="% Recommend" attribute="1" defaultMemberUniqueName="[Table1].[% Recommend].[All]" allUniqueName="[Table1].[% Recommend].[All]" dimensionUniqueName="[Table1]" displayFolder="" count="0" memberValueDatatype="5" unbalanced="0"/>
    <cacheHierarchy uniqueName="[Table1].[Slots]" caption="Slots" attribute="1" defaultMemberUniqueName="[Table1].[Slots].[All]" allUniqueName="[Table1].[Slots].[All]" dimensionUniqueName="[Table1]" displayFolder="" count="0" memberValueDatatype="130" unbalanced="0"/>
    <cacheHierarchy uniqueName="[Table1].[Existing Slots]" caption="Existing Slots" attribute="1" defaultMemberUniqueName="[Table1].[Existing Slots].[All]" allUniqueName="[Table1].[Existing Slots].[All]" dimensionUniqueName="[Table1]" displayFolder="" count="0" memberValueDatatype="20" unbalanced="0"/>
    <cacheHierarchy uniqueName="[Table1].[New Slots]" caption="New Slots" attribute="1" defaultMemberUniqueName="[Table1].[New Slots].[All]" allUniqueName="[Table1].[New Slots].[All]" dimensionUniqueName="[Table1]" displayFolder="" count="0" memberValueDatatype="20" unbalanced="0"/>
    <cacheHierarchy uniqueName="[Table1].[Open existing slots due to staffing]" caption="Open existing slots due to staffing" attribute="1" defaultMemberUniqueName="[Table1].[Open existing slots due to staffing].[All]" allUniqueName="[Table1].[Open existing slots due to staffing].[All]" dimensionUniqueName="[Table1]" displayFolder="" count="0" memberValueDatatype="130" unbalanced="0"/>
    <cacheHierarchy uniqueName="[Table1].[# Recommend multi-year funding]" caption="# Recommend multi-year funding" attribute="1" defaultMemberUniqueName="[Table1].[# Recommend multi-year funding].[All]" allUniqueName="[Table1].[# Recommend multi-year funding].[All]" dimensionUniqueName="[Table1]" displayFolder="" count="0" memberValueDatatype="20" unbalanced="0"/>
    <cacheHierarchy uniqueName="[Table1].[Multi-year Request?]" caption="Multi-year Request?" attribute="1" defaultMemberUniqueName="[Table1].[Multi-year Request?].[All]" allUniqueName="[Table1].[Multi-year Request?].[All]" dimensionUniqueName="[Table1]" displayFolder="" count="0" memberValueDatatype="130" unbalanced="0"/>
    <cacheHierarchy uniqueName="[Table1].[Multi-year Year 2]" caption="Multi-year Year 2" attribute="1" defaultMemberUniqueName="[Table1].[Multi-year Year 2].[All]" allUniqueName="[Table1].[Multi-year Year 2].[All]" dimensionUniqueName="[Table1]" displayFolder="" count="0" memberValueDatatype="20" unbalanced="0"/>
    <cacheHierarchy uniqueName="[Table1].[Multi-year Year 3]" caption="Multi-year Year 3" attribute="1" defaultMemberUniqueName="[Table1].[Multi-year Year 3].[All]" allUniqueName="[Table1].[Multi-year Year 3].[All]" dimensionUniqueName="[Table1]" displayFolder="" count="0" memberValueDatatype="20" unbalanced="0"/>
    <cacheHierarchy uniqueName="[Table1].[Zip Code]" caption="Zip Code" attribute="1" defaultMemberUniqueName="[Table1].[Zip Code].[All]" allUniqueName="[Table1].[Zip Code].[All]" dimensionUniqueName="[Table1]" displayFolder="" count="0" memberValueDatatype="20" unbalanced="0"/>
    <cacheHierarchy uniqueName="[Table1].[Unspent Funds FY20]" caption="Unspent Funds FY20" attribute="1" defaultMemberUniqueName="[Table1].[Unspent Funds FY20].[All]" allUniqueName="[Table1].[Unspent Funds FY20].[All]" dimensionUniqueName="[Table1]" displayFolder="" count="0" memberValueDatatype="20" unbalanced="0"/>
    <cacheHierarchy uniqueName="[Table1].[Unspent Funds FY21]" caption="Unspent Funds FY21" attribute="1" defaultMemberUniqueName="[Table1].[Unspent Funds FY21].[All]" allUniqueName="[Table1].[Unspent Funds FY21].[All]" dimensionUniqueName="[Table1]" displayFolder="" count="0" memberValueDatatype="20" unbalanced="0"/>
    <cacheHierarchy uniqueName="[Table1].[Unspent Funds FY22]" caption="Unspent Funds FY22" attribute="1" defaultMemberUniqueName="[Table1].[Unspent Funds FY22].[All]" allUniqueName="[Table1].[Unspent Funds FY22].[All]" dimensionUniqueName="[Table1]" displayFolder="" count="0" memberValueDatatype="20" unbalanced="0"/>
    <cacheHierarchy uniqueName="[Table1].[Unspent Funds FY23]" caption="Unspent Funds FY23" attribute="1" defaultMemberUniqueName="[Table1].[Unspent Funds FY23].[All]" allUniqueName="[Table1].[Unspent Funds FY23].[All]" dimensionUniqueName="[Table1]" displayFolder="" count="0" memberValueDatatype="20" unbalanced="0"/>
    <cacheHierarchy uniqueName="[Table1].[Strategy]" caption="Strategy" attribute="1" defaultMemberUniqueName="[Table1].[Strategy].[All]" allUniqueName="[Table1].[Strategy].[All]" dimensionUniqueName="[Table1]" displayFolder="" count="0" memberValueDatatype="130" unbalanced="0"/>
    <cacheHierarchy uniqueName="[Table1].[Existing Slots (Weighted)]" caption="Existing Slots (Weighted)" attribute="1" defaultMemberUniqueName="[Table1].[Existing Slots (Weighted)].[All]" allUniqueName="[Table1].[Existing Slots (Weighted)].[All]" dimensionUniqueName="[Table1]" displayFolder="" count="0" memberValueDatatype="20" unbalanced="0"/>
    <cacheHierarchy uniqueName="[Table1].[New Slots (Weighted)]" caption="New Slots (Weighted)" attribute="1" defaultMemberUniqueName="[Table1].[New Slots (Weighted)].[All]" allUniqueName="[Table1].[New Slots (Weighted)].[All]" dimensionUniqueName="[Table1]" displayFolder="" count="0" memberValueDatatype="20" unbalanced="0"/>
    <cacheHierarchy uniqueName="[Measures].[Max Requested]" caption="Max Requested" measure="1" displayFolder="" measureGroup="Table1" count="0"/>
    <cacheHierarchy uniqueName="[Measures].[Min Requested]" caption="Min Requested" measure="1" displayFolder="" measureGroup="Table1" count="0"/>
    <cacheHierarchy uniqueName="[Measures].[Median Requested]" caption="Median Requested" measure="1" displayFolder="" measureGroup="Table1" count="0"/>
    <cacheHierarchy uniqueName="[Measures].[Mean Requested]" caption="Mean Requested" measure="1" displayFolder="" measureGroup="Table1" count="0"/>
    <cacheHierarchy uniqueName="[Measures].[Max Funded]" caption="Max Funded" measure="1" displayFolder="" measureGroup="Table1" count="0"/>
    <cacheHierarchy uniqueName="[Measures].[Min Funded]" caption="Min Funded" measure="1" displayFolder="" measureGroup="Table1" count="0"/>
    <cacheHierarchy uniqueName="[Measures].[Median Funded]" caption="Median Funded" measure="1" displayFolder="" measureGroup="Table1" count="0"/>
    <cacheHierarchy uniqueName="[Measures].[Mean Funded]" caption="Mean Funded" measure="1" displayFolder="" measureGroup="Table1" count="0"/>
    <cacheHierarchy uniqueName="[Measures].[Projects]" caption="Projects" measure="1" displayFolder="" measureGroup="Table1" count="0"/>
    <cacheHierarchy uniqueName="[Measures].[Multi-Year Projects]" caption="Multi-Year Projects" measure="1" displayFolder="" measureGroup="Table1" count="0"/>
    <cacheHierarchy uniqueName="[Measures].[Requested Amount]" caption="Requested Amount" measure="1" displayFolder="" measureGroup="Table1" count="0"/>
    <cacheHierarchy uniqueName="[Measures].[Funded Amount]" caption="Funded Amount" measure="1" displayFolder="" measureGroup="Table1" count="0"/>
    <cacheHierarchy uniqueName="[Measures].[First Year Funds]" caption="First Year Funds" measure="1" displayFolder="" measureGroup="Table1" count="0"/>
    <cacheHierarchy uniqueName="[Measures].[Second Year Funds]" caption="Second Year Funds" measure="1" displayFolder="" measureGroup="Table1" count="0"/>
    <cacheHierarchy uniqueName="[Measures].[Third Year Funds]" caption="Third Year Funds" measure="1" displayFolder="" measureGroup="Table1" count="0"/>
    <cacheHierarchy uniqueName="[Measures].[2020 Unspent]" caption="2020 Unspent" measure="1" displayFolder="" measureGroup="Table1" count="0"/>
    <cacheHierarchy uniqueName="[Measures].[2021 Unspent]" caption="2021 Unspent" measure="1" displayFolder="" measureGroup="Table1" count="0"/>
    <cacheHierarchy uniqueName="[Measures].[2022 Unspent]" caption="2022 Unspent" measure="1" displayFolder="" measureGroup="Table1" count="0"/>
    <cacheHierarchy uniqueName="[Measures].[2023 Unpsent]" caption="2023 Unpsent" measure="1" displayFolder="" measureGroup="Table1" count="0"/>
    <cacheHierarchy uniqueName="[Measures].[Additional Existing Slots Funded]" caption="Additional Existing Slots Funded" measure="1" displayFolder="" measureGroup="Table1" count="0"/>
    <cacheHierarchy uniqueName="[Measures].[New Slots Funded]" caption="New Slots Funded" measure="1" displayFolder="" measureGroup="Table1" count="0"/>
    <cacheHierarchy uniqueName="[Measures].[Weighted Additional Existing Slots]" caption="Weighted Additional Existing Slots" measure="1" displayFolder="" measureGroup="Table1" count="0"/>
    <cacheHierarchy uniqueName="[Measures].[Weighted New Slots]" caption="Weighted New Slots" measure="1" displayFolder="" measureGroup="Table1" count="0"/>
    <cacheHierarchy uniqueName="[Measures].[Max Score]" caption="Max Score" measure="1" displayFolder="" measureGroup="Table1" count="0"/>
    <cacheHierarchy uniqueName="[Measures].[Min Score]" caption="Min Score" measure="1" displayFolder="" measureGroup="Table1" count="0"/>
    <cacheHierarchy uniqueName="[Measures].[Median Score]" caption="Median Score" measure="1" displayFolder="" measureGroup="Table1" count="0"/>
    <cacheHierarchy uniqueName="[Measures].[Mean Score]" caption="Mean Score" measure="1" displayFolder="" measureGroup="Table1" count="0"/>
    <cacheHierarchy uniqueName="[Measures].[Projects Funded]" caption="Projects Funded" measure="1" displayFolder="" measureGroup="Table1" count="0" oneField="1">
      <fieldsUsage count="1">
        <fieldUsage x="0"/>
      </fieldsUsage>
    </cacheHierarchy>
    <cacheHierarchy uniqueName="[Measures].[Multi-Year Projects Funded]" caption="Multi-Year Projects Funded" measure="1" displayFolder="" measureGroup="Table1" count="0" oneField="1">
      <fieldsUsage count="1">
        <fieldUsage x="1"/>
      </fieldsUsage>
    </cacheHierarchy>
    <cacheHierarchy uniqueName="[Measures].[Request]" caption="Request" measure="1" displayFolder="" measureGroup="Strategies" count="0"/>
    <cacheHierarchy uniqueName="[Measures].[First Year Funding]" caption="First Year Funding" measure="1" displayFolder="" measureGroup="Strategies" count="0"/>
    <cacheHierarchy uniqueName="[Measures].[Second Year Funding]" caption="Second Year Funding" measure="1" displayFolder="" measureGroup="Strategies" count="0"/>
    <cacheHierarchy uniqueName="[Measures].[Third Year Funding]" caption="Third Year Funding" measure="1" displayFolder="" measureGroup="Strategies" count="0"/>
    <cacheHierarchy uniqueName="[Measures].[__XL_Count Table1]" caption="__XL_Count Table1" measure="1" displayFolder="" measureGroup="Table1" count="0" hidden="1"/>
    <cacheHierarchy uniqueName="[Measures].[__XL_Count Strategies]" caption="__XL_Count Strategies" measure="1" displayFolder="" measureGroup="Strategies" count="0" hidden="1"/>
    <cacheHierarchy uniqueName="[Measures].[__XL_Count Strategies  Request]" caption="__XL_Count Strategies  Request" measure="1" displayFolder="" measureGroup="Strategies  Request" count="0" hidden="1"/>
    <cacheHierarchy uniqueName="[Measures].[__XL_Count Strategies Filter]" caption="__XL_Count Strategies Filter" measure="1" displayFolder="" measureGroup="Strategies Filter" count="0" hidden="1"/>
    <cacheHierarchy uniqueName="[Measures].[__No measures defined]" caption="__No measures defined" measure="1" displayFolder="" count="0" hidden="1"/>
    <cacheHierarchy uniqueName="[Measures].[Sum of Score]" caption="Sum of Score" measure="1" displayFolder="" measureGroup="Table1" count="0" hidden="1">
      <extLst>
        <ext xmlns:x15="http://schemas.microsoft.com/office/spreadsheetml/2010/11/main" uri="{B97F6D7D-B522-45F9-BDA1-12C45D357490}">
          <x15:cacheHierarchy aggregatedColumn="10"/>
        </ext>
      </extLst>
    </cacheHierarchy>
    <cacheHierarchy uniqueName="[Measures].[Sum of Requested]" caption="Sum of Requested" measure="1" displayFolder="" measureGroup="Strategies  Request" count="0" hidden="1">
      <extLst>
        <ext xmlns:x15="http://schemas.microsoft.com/office/spreadsheetml/2010/11/main" uri="{B97F6D7D-B522-45F9-BDA1-12C45D357490}">
          <x15:cacheHierarchy aggregatedColumn="5"/>
        </ext>
      </extLst>
    </cacheHierarchy>
  </cacheHierarchies>
  <kpis count="0"/>
  <dimensions count="5">
    <dimension measure="1" name="Measures" uniqueName="[Measures]" caption="Measures"/>
    <dimension name="Strategies" uniqueName="[Strategies]" caption="Strategies"/>
    <dimension name="Strategies  Request" uniqueName="[Strategies  Request]" caption="Strategies  Request"/>
    <dimension name="Strategies Filter" uniqueName="[Strategies Filter]" caption="Strategies Filter"/>
    <dimension name="Table1" uniqueName="[Table1]" caption="Table1"/>
  </dimensions>
  <measureGroups count="4">
    <measureGroup name="Strategies" caption="Strategies"/>
    <measureGroup name="Strategies  Request" caption="Strategies  Request"/>
    <measureGroup name="Strategies Filter" caption="Strategies Filter"/>
    <measureGroup name="Table1" caption="Table1"/>
  </measureGroups>
  <maps count="6">
    <map measureGroup="0" dimension="1"/>
    <map measureGroup="0" dimension="3"/>
    <map measureGroup="1" dimension="2"/>
    <map measureGroup="1" dimension="3"/>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thew Baker" refreshedDate="45027.577174652775" backgroundQuery="1" createdVersion="8" refreshedVersion="8" minRefreshableVersion="3" recordCount="0" supportSubquery="1" supportAdvancedDrill="1" xr:uid="{9960D637-127E-4CA1-BF06-7E9B663E40BB}">
  <cacheSource type="external" connectionId="4"/>
  <cacheFields count="3">
    <cacheField name="[Table1].[Zip Code].[Zip Code]" caption="Zip Code" numFmtId="0" hierarchy="24" level="1">
      <sharedItems containsSemiMixedTypes="0" containsString="0" containsNumber="1" containsInteger="1" minValue="28711" maxValue="28806" count="5">
        <n v="28711"/>
        <n v="28801"/>
        <n v="28803"/>
        <n v="28805"/>
        <n v="28806"/>
      </sharedItems>
      <extLst>
        <ext xmlns:x15="http://schemas.microsoft.com/office/spreadsheetml/2010/11/main" uri="{4F2E5C28-24EA-4eb8-9CBF-B6C8F9C3D259}">
          <x15:cachedUniqueNames>
            <x15:cachedUniqueName index="0" name="[Table1].[Zip Code].&amp;[28711]"/>
            <x15:cachedUniqueName index="1" name="[Table1].[Zip Code].&amp;[28801]"/>
            <x15:cachedUniqueName index="2" name="[Table1].[Zip Code].&amp;[28803]"/>
            <x15:cachedUniqueName index="3" name="[Table1].[Zip Code].&amp;[28805]"/>
            <x15:cachedUniqueName index="4" name="[Table1].[Zip Code].&amp;[28806]"/>
          </x15:cachedUniqueNames>
        </ext>
      </extLst>
    </cacheField>
    <cacheField name="[Measures].[Projects Funded]" caption="Projects Funded" numFmtId="0" hierarchy="59" level="32767"/>
    <cacheField name="[Measures].[Funded Amount]" caption="Funded Amount" numFmtId="0" hierarchy="43" level="32767"/>
  </cacheFields>
  <cacheHierarchies count="72">
    <cacheHierarchy uniqueName="[Strategies].[Requested]" caption="Requested" attribute="1" defaultMemberUniqueName="[Strategies].[Requested].[All]" allUniqueName="[Strategies].[Requested].[All]" dimensionUniqueName="[Strategies]" displayFolder="" count="0" memberValueDatatype="5" unbalanced="0"/>
    <cacheHierarchy uniqueName="[Strategies].[Funding Amount]" caption="Funding Amount" attribute="1" defaultMemberUniqueName="[Strategies].[Funding Amount].[All]" allUniqueName="[Strategies].[Funding Amount].[All]" dimensionUniqueName="[Strategies]" displayFolder="" count="0" memberValueDatatype="5" unbalanced="0"/>
    <cacheHierarchy uniqueName="[Strategies].[Multi-year Year 2]" caption="Multi-year Year 2" attribute="1" defaultMemberUniqueName="[Strategies].[Multi-year Year 2].[All]" allUniqueName="[Strategies].[Multi-year Year 2].[All]" dimensionUniqueName="[Strategies]" displayFolder="" count="0" memberValueDatatype="20" unbalanced="0"/>
    <cacheHierarchy uniqueName="[Strategies].[Multi-year Year 3]" caption="Multi-year Year 3" attribute="1" defaultMemberUniqueName="[Strategies].[Multi-year Year 3].[All]" allUniqueName="[Strategies].[Multi-year Year 3].[All]" dimensionUniqueName="[Strategies]" displayFolder="" count="0" memberValueDatatype="20" unbalanced="0"/>
    <cacheHierarchy uniqueName="[Strategies].[Value]" caption="Value" attribute="1" defaultMemberUniqueName="[Strategies].[Value].[All]" allUniqueName="[Strategies].[Value].[All]" dimensionUniqueName="[Strategies]" displayFolder="" count="0" memberValueDatatype="130" unbalanced="0"/>
    <cacheHierarchy uniqueName="[Strategies  Request].[Requested]" caption="Requested" attribute="1" defaultMemberUniqueName="[Strategies  Request].[Requested].[All]" allUniqueName="[Strategies  Request].[Requested].[All]" dimensionUniqueName="[Strategies  Request]" displayFolder="" count="0" memberValueDatatype="5" unbalanced="0"/>
    <cacheHierarchy uniqueName="[Strategies  Request].[Value]" caption="Value" attribute="1" defaultMemberUniqueName="[Strategies  Request].[Value].[All]" allUniqueName="[Strategies  Request].[Value].[All]" dimensionUniqueName="[Strategies  Request]" displayFolder="" count="0" memberValueDatatype="130" unbalanced="0"/>
    <cacheHierarchy uniqueName="[Strategies Filter].[Value]" caption="Value" attribute="1" defaultMemberUniqueName="[Strategies Filter].[Value].[All]" allUniqueName="[Strategies Filter].[Value].[All]" dimensionUniqueName="[Strategies Filter]" displayFolder="" count="0" memberValueDatatype="130" unbalanced="0"/>
    <cacheHierarchy uniqueName="[Table1].[Organization]" caption="Organization" attribute="1" defaultMemberUniqueName="[Table1].[Organization].[All]" allUniqueName="[Table1].[Organization].[All]" dimensionUniqueName="[Table1]" displayFolder="" count="0" memberValueDatatype="130" unbalanced="0"/>
    <cacheHierarchy uniqueName="[Table1].[Requested]" caption="Requested" attribute="1" defaultMemberUniqueName="[Table1].[Requested].[All]" allUniqueName="[Table1].[Requested].[All]" dimensionUniqueName="[Table1]" displayFolder="" count="0" memberValueDatatype="5" unbalanced="0"/>
    <cacheHierarchy uniqueName="[Table1].[Score]" caption="Score" attribute="1" defaultMemberUniqueName="[Table1].[Score].[All]" allUniqueName="[Table1].[Score].[All]" dimensionUniqueName="[Table1]" displayFolder="" count="0" memberValueDatatype="5" unbalanced="0"/>
    <cacheHierarchy uniqueName="[Table1].[Funding Amount]" caption="Funding Amount" attribute="1" defaultMemberUniqueName="[Table1].[Funding Amount].[All]" allUniqueName="[Table1].[Funding Amount].[All]" dimensionUniqueName="[Table1]" displayFolder="" count="0" memberValueDatatype="5" unbalanced="0"/>
    <cacheHierarchy uniqueName="[Table1].[% Funded]" caption="% Funded" attribute="1" defaultMemberUniqueName="[Table1].[% Funded].[All]" allUniqueName="[Table1].[% Funded].[All]" dimensionUniqueName="[Table1]" displayFolder="" count="0" memberValueDatatype="20" unbalanced="0"/>
    <cacheHierarchy uniqueName="[Table1].[# Recommend Funding]" caption="# Recommend Funding" attribute="1" defaultMemberUniqueName="[Table1].[# Recommend Funding].[All]" allUniqueName="[Table1].[# Recommend Funding].[All]" dimensionUniqueName="[Table1]" displayFolder="" count="0" memberValueDatatype="20" unbalanced="0"/>
    <cacheHierarchy uniqueName="[Table1].[# Scored]" caption="# Scored" attribute="1" defaultMemberUniqueName="[Table1].[# Scored].[All]" allUniqueName="[Table1].[# Scored].[All]" dimensionUniqueName="[Table1]" displayFolder="" count="0" memberValueDatatype="20" unbalanced="0"/>
    <cacheHierarchy uniqueName="[Table1].[% Recommend]" caption="% Recommend" attribute="1" defaultMemberUniqueName="[Table1].[% Recommend].[All]" allUniqueName="[Table1].[% Recommend].[All]" dimensionUniqueName="[Table1]" displayFolder="" count="0" memberValueDatatype="5" unbalanced="0"/>
    <cacheHierarchy uniqueName="[Table1].[Slots]" caption="Slots" attribute="1" defaultMemberUniqueName="[Table1].[Slots].[All]" allUniqueName="[Table1].[Slots].[All]" dimensionUniqueName="[Table1]" displayFolder="" count="0" memberValueDatatype="130" unbalanced="0"/>
    <cacheHierarchy uniqueName="[Table1].[Existing Slots]" caption="Existing Slots" attribute="1" defaultMemberUniqueName="[Table1].[Existing Slots].[All]" allUniqueName="[Table1].[Existing Slots].[All]" dimensionUniqueName="[Table1]" displayFolder="" count="0" memberValueDatatype="20" unbalanced="0"/>
    <cacheHierarchy uniqueName="[Table1].[New Slots]" caption="New Slots" attribute="1" defaultMemberUniqueName="[Table1].[New Slots].[All]" allUniqueName="[Table1].[New Slots].[All]" dimensionUniqueName="[Table1]" displayFolder="" count="0" memberValueDatatype="20" unbalanced="0"/>
    <cacheHierarchy uniqueName="[Table1].[Open existing slots due to staffing]" caption="Open existing slots due to staffing" attribute="1" defaultMemberUniqueName="[Table1].[Open existing slots due to staffing].[All]" allUniqueName="[Table1].[Open existing slots due to staffing].[All]" dimensionUniqueName="[Table1]" displayFolder="" count="0" memberValueDatatype="130" unbalanced="0"/>
    <cacheHierarchy uniqueName="[Table1].[# Recommend multi-year funding]" caption="# Recommend multi-year funding" attribute="1" defaultMemberUniqueName="[Table1].[# Recommend multi-year funding].[All]" allUniqueName="[Table1].[# Recommend multi-year funding].[All]" dimensionUniqueName="[Table1]" displayFolder="" count="0" memberValueDatatype="20" unbalanced="0"/>
    <cacheHierarchy uniqueName="[Table1].[Multi-year Request?]" caption="Multi-year Request?" attribute="1" defaultMemberUniqueName="[Table1].[Multi-year Request?].[All]" allUniqueName="[Table1].[Multi-year Request?].[All]" dimensionUniqueName="[Table1]" displayFolder="" count="0" memberValueDatatype="130" unbalanced="0"/>
    <cacheHierarchy uniqueName="[Table1].[Multi-year Year 2]" caption="Multi-year Year 2" attribute="1" defaultMemberUniqueName="[Table1].[Multi-year Year 2].[All]" allUniqueName="[Table1].[Multi-year Year 2].[All]" dimensionUniqueName="[Table1]" displayFolder="" count="0" memberValueDatatype="20" unbalanced="0"/>
    <cacheHierarchy uniqueName="[Table1].[Multi-year Year 3]" caption="Multi-year Year 3" attribute="1" defaultMemberUniqueName="[Table1].[Multi-year Year 3].[All]" allUniqueName="[Table1].[Multi-year Year 3].[All]" dimensionUniqueName="[Table1]" displayFolder="" count="0" memberValueDatatype="20" unbalanced="0"/>
    <cacheHierarchy uniqueName="[Table1].[Zip Code]" caption="Zip Code" attribute="1" defaultMemberUniqueName="[Table1].[Zip Code].[All]" allUniqueName="[Table1].[Zip Code].[All]" dimensionUniqueName="[Table1]" displayFolder="" count="2" memberValueDatatype="20" unbalanced="0">
      <fieldsUsage count="2">
        <fieldUsage x="-1"/>
        <fieldUsage x="0"/>
      </fieldsUsage>
    </cacheHierarchy>
    <cacheHierarchy uniqueName="[Table1].[Unspent Funds FY20]" caption="Unspent Funds FY20" attribute="1" defaultMemberUniqueName="[Table1].[Unspent Funds FY20].[All]" allUniqueName="[Table1].[Unspent Funds FY20].[All]" dimensionUniqueName="[Table1]" displayFolder="" count="0" memberValueDatatype="20" unbalanced="0"/>
    <cacheHierarchy uniqueName="[Table1].[Unspent Funds FY21]" caption="Unspent Funds FY21" attribute="1" defaultMemberUniqueName="[Table1].[Unspent Funds FY21].[All]" allUniqueName="[Table1].[Unspent Funds FY21].[All]" dimensionUniqueName="[Table1]" displayFolder="" count="0" memberValueDatatype="20" unbalanced="0"/>
    <cacheHierarchy uniqueName="[Table1].[Unspent Funds FY22]" caption="Unspent Funds FY22" attribute="1" defaultMemberUniqueName="[Table1].[Unspent Funds FY22].[All]" allUniqueName="[Table1].[Unspent Funds FY22].[All]" dimensionUniqueName="[Table1]" displayFolder="" count="0" memberValueDatatype="20" unbalanced="0"/>
    <cacheHierarchy uniqueName="[Table1].[Unspent Funds FY23]" caption="Unspent Funds FY23" attribute="1" defaultMemberUniqueName="[Table1].[Unspent Funds FY23].[All]" allUniqueName="[Table1].[Unspent Funds FY23].[All]" dimensionUniqueName="[Table1]" displayFolder="" count="0" memberValueDatatype="20" unbalanced="0"/>
    <cacheHierarchy uniqueName="[Table1].[Strategy]" caption="Strategy" attribute="1" defaultMemberUniqueName="[Table1].[Strategy].[All]" allUniqueName="[Table1].[Strategy].[All]" dimensionUniqueName="[Table1]" displayFolder="" count="0" memberValueDatatype="130" unbalanced="0"/>
    <cacheHierarchy uniqueName="[Table1].[Existing Slots (Weighted)]" caption="Existing Slots (Weighted)" attribute="1" defaultMemberUniqueName="[Table1].[Existing Slots (Weighted)].[All]" allUniqueName="[Table1].[Existing Slots (Weighted)].[All]" dimensionUniqueName="[Table1]" displayFolder="" count="0" memberValueDatatype="20" unbalanced="0"/>
    <cacheHierarchy uniqueName="[Table1].[New Slots (Weighted)]" caption="New Slots (Weighted)" attribute="1" defaultMemberUniqueName="[Table1].[New Slots (Weighted)].[All]" allUniqueName="[Table1].[New Slots (Weighted)].[All]" dimensionUniqueName="[Table1]" displayFolder="" count="0" memberValueDatatype="20" unbalanced="0"/>
    <cacheHierarchy uniqueName="[Measures].[Max Requested]" caption="Max Requested" measure="1" displayFolder="" measureGroup="Table1" count="0"/>
    <cacheHierarchy uniqueName="[Measures].[Min Requested]" caption="Min Requested" measure="1" displayFolder="" measureGroup="Table1" count="0"/>
    <cacheHierarchy uniqueName="[Measures].[Median Requested]" caption="Median Requested" measure="1" displayFolder="" measureGroup="Table1" count="0"/>
    <cacheHierarchy uniqueName="[Measures].[Mean Requested]" caption="Mean Requested" measure="1" displayFolder="" measureGroup="Table1" count="0"/>
    <cacheHierarchy uniqueName="[Measures].[Max Funded]" caption="Max Funded" measure="1" displayFolder="" measureGroup="Table1" count="0"/>
    <cacheHierarchy uniqueName="[Measures].[Min Funded]" caption="Min Funded" measure="1" displayFolder="" measureGroup="Table1" count="0"/>
    <cacheHierarchy uniqueName="[Measures].[Median Funded]" caption="Median Funded" measure="1" displayFolder="" measureGroup="Table1" count="0"/>
    <cacheHierarchy uniqueName="[Measures].[Mean Funded]" caption="Mean Funded" measure="1" displayFolder="" measureGroup="Table1" count="0"/>
    <cacheHierarchy uniqueName="[Measures].[Projects]" caption="Projects" measure="1" displayFolder="" measureGroup="Table1" count="0"/>
    <cacheHierarchy uniqueName="[Measures].[Multi-Year Projects]" caption="Multi-Year Projects" measure="1" displayFolder="" measureGroup="Table1" count="0"/>
    <cacheHierarchy uniqueName="[Measures].[Requested Amount]" caption="Requested Amount" measure="1" displayFolder="" measureGroup="Table1" count="0"/>
    <cacheHierarchy uniqueName="[Measures].[Funded Amount]" caption="Funded Amount" measure="1" displayFolder="" measureGroup="Table1" count="0" oneField="1">
      <fieldsUsage count="1">
        <fieldUsage x="2"/>
      </fieldsUsage>
    </cacheHierarchy>
    <cacheHierarchy uniqueName="[Measures].[First Year Funds]" caption="First Year Funds" measure="1" displayFolder="" measureGroup="Table1" count="0"/>
    <cacheHierarchy uniqueName="[Measures].[Second Year Funds]" caption="Second Year Funds" measure="1" displayFolder="" measureGroup="Table1" count="0"/>
    <cacheHierarchy uniqueName="[Measures].[Third Year Funds]" caption="Third Year Funds" measure="1" displayFolder="" measureGroup="Table1" count="0"/>
    <cacheHierarchy uniqueName="[Measures].[2020 Unspent]" caption="2020 Unspent" measure="1" displayFolder="" measureGroup="Table1" count="0"/>
    <cacheHierarchy uniqueName="[Measures].[2021 Unspent]" caption="2021 Unspent" measure="1" displayFolder="" measureGroup="Table1" count="0"/>
    <cacheHierarchy uniqueName="[Measures].[2022 Unspent]" caption="2022 Unspent" measure="1" displayFolder="" measureGroup="Table1" count="0"/>
    <cacheHierarchy uniqueName="[Measures].[2023 Unpsent]" caption="2023 Unpsent" measure="1" displayFolder="" measureGroup="Table1" count="0"/>
    <cacheHierarchy uniqueName="[Measures].[Additional Existing Slots Funded]" caption="Additional Existing Slots Funded" measure="1" displayFolder="" measureGroup="Table1" count="0"/>
    <cacheHierarchy uniqueName="[Measures].[New Slots Funded]" caption="New Slots Funded" measure="1" displayFolder="" measureGroup="Table1" count="0"/>
    <cacheHierarchy uniqueName="[Measures].[Weighted Additional Existing Slots]" caption="Weighted Additional Existing Slots" measure="1" displayFolder="" measureGroup="Table1" count="0"/>
    <cacheHierarchy uniqueName="[Measures].[Weighted New Slots]" caption="Weighted New Slots" measure="1" displayFolder="" measureGroup="Table1" count="0"/>
    <cacheHierarchy uniqueName="[Measures].[Max Score]" caption="Max Score" measure="1" displayFolder="" measureGroup="Table1" count="0"/>
    <cacheHierarchy uniqueName="[Measures].[Min Score]" caption="Min Score" measure="1" displayFolder="" measureGroup="Table1" count="0"/>
    <cacheHierarchy uniqueName="[Measures].[Median Score]" caption="Median Score" measure="1" displayFolder="" measureGroup="Table1" count="0"/>
    <cacheHierarchy uniqueName="[Measures].[Mean Score]" caption="Mean Score" measure="1" displayFolder="" measureGroup="Table1" count="0"/>
    <cacheHierarchy uniqueName="[Measures].[Projects Funded]" caption="Projects Funded" measure="1" displayFolder="" measureGroup="Table1" count="0" oneField="1">
      <fieldsUsage count="1">
        <fieldUsage x="1"/>
      </fieldsUsage>
    </cacheHierarchy>
    <cacheHierarchy uniqueName="[Measures].[Multi-Year Projects Funded]" caption="Multi-Year Projects Funded" measure="1" displayFolder="" measureGroup="Table1" count="0"/>
    <cacheHierarchy uniqueName="[Measures].[Request]" caption="Request" measure="1" displayFolder="" measureGroup="Strategies" count="0"/>
    <cacheHierarchy uniqueName="[Measures].[First Year Funding]" caption="First Year Funding" measure="1" displayFolder="" measureGroup="Strategies" count="0"/>
    <cacheHierarchy uniqueName="[Measures].[Second Year Funding]" caption="Second Year Funding" measure="1" displayFolder="" measureGroup="Strategies" count="0"/>
    <cacheHierarchy uniqueName="[Measures].[Third Year Funding]" caption="Third Year Funding" measure="1" displayFolder="" measureGroup="Strategies" count="0"/>
    <cacheHierarchy uniqueName="[Measures].[__XL_Count Table1]" caption="__XL_Count Table1" measure="1" displayFolder="" measureGroup="Table1" count="0" hidden="1"/>
    <cacheHierarchy uniqueName="[Measures].[__XL_Count Strategies]" caption="__XL_Count Strategies" measure="1" displayFolder="" measureGroup="Strategies" count="0" hidden="1"/>
    <cacheHierarchy uniqueName="[Measures].[__XL_Count Strategies  Request]" caption="__XL_Count Strategies  Request" measure="1" displayFolder="" measureGroup="Strategies  Request" count="0" hidden="1"/>
    <cacheHierarchy uniqueName="[Measures].[__XL_Count Strategies Filter]" caption="__XL_Count Strategies Filter" measure="1" displayFolder="" measureGroup="Strategies Filter" count="0" hidden="1"/>
    <cacheHierarchy uniqueName="[Measures].[__No measures defined]" caption="__No measures defined" measure="1" displayFolder="" count="0" hidden="1"/>
    <cacheHierarchy uniqueName="[Measures].[Sum of Score]" caption="Sum of Score" measure="1" displayFolder="" measureGroup="Table1" count="0" hidden="1">
      <extLst>
        <ext xmlns:x15="http://schemas.microsoft.com/office/spreadsheetml/2010/11/main" uri="{B97F6D7D-B522-45F9-BDA1-12C45D357490}">
          <x15:cacheHierarchy aggregatedColumn="10"/>
        </ext>
      </extLst>
    </cacheHierarchy>
    <cacheHierarchy uniqueName="[Measures].[Sum of Requested]" caption="Sum of Requested" measure="1" displayFolder="" measureGroup="Strategies  Request" count="0" hidden="1">
      <extLst>
        <ext xmlns:x15="http://schemas.microsoft.com/office/spreadsheetml/2010/11/main" uri="{B97F6D7D-B522-45F9-BDA1-12C45D357490}">
          <x15:cacheHierarchy aggregatedColumn="5"/>
        </ext>
      </extLst>
    </cacheHierarchy>
  </cacheHierarchies>
  <kpis count="0"/>
  <dimensions count="5">
    <dimension measure="1" name="Measures" uniqueName="[Measures]" caption="Measures"/>
    <dimension name="Strategies" uniqueName="[Strategies]" caption="Strategies"/>
    <dimension name="Strategies  Request" uniqueName="[Strategies  Request]" caption="Strategies  Request"/>
    <dimension name="Strategies Filter" uniqueName="[Strategies Filter]" caption="Strategies Filter"/>
    <dimension name="Table1" uniqueName="[Table1]" caption="Table1"/>
  </dimensions>
  <measureGroups count="4">
    <measureGroup name="Strategies" caption="Strategies"/>
    <measureGroup name="Strategies  Request" caption="Strategies  Request"/>
    <measureGroup name="Strategies Filter" caption="Strategies Filter"/>
    <measureGroup name="Table1" caption="Table1"/>
  </measureGroups>
  <maps count="6">
    <map measureGroup="0" dimension="1"/>
    <map measureGroup="0" dimension="3"/>
    <map measureGroup="1" dimension="2"/>
    <map measureGroup="1" dimension="3"/>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thew Baker" refreshedDate="45027.57717546296" backgroundQuery="1" createdVersion="8" refreshedVersion="8" minRefreshableVersion="3" recordCount="0" supportSubquery="1" supportAdvancedDrill="1" xr:uid="{9AC5CA6D-B0E6-4175-ADDE-0E32E75DF519}">
  <cacheSource type="external" connectionId="4"/>
  <cacheFields count="5">
    <cacheField name="[Measures].[Requested Amount]" caption="Requested Amount" numFmtId="0" hierarchy="42" level="32767"/>
    <cacheField name="[Measures].[First Year Funds]" caption="First Year Funds" numFmtId="0" hierarchy="44" level="32767"/>
    <cacheField name="[Measures].[Second Year Funds]" caption="Second Year Funds" numFmtId="0" hierarchy="45" level="32767"/>
    <cacheField name="[Measures].[Third Year Funds]" caption="Third Year Funds" numFmtId="0" hierarchy="46" level="32767"/>
    <cacheField name="[Table1].[Organization].[Organization]" caption="Organization" numFmtId="0" hierarchy="8" level="1">
      <sharedItems count="29">
        <s v="Asheville Jewish Community Center"/>
        <s v="Asheville Museum of Science (AMOS)"/>
        <s v="Asheville Waldorf School - Enrollment Modernization"/>
        <s v="Asheville Waldorf School - Kindergarten Access"/>
        <s v="Asheville-Buncombe Technical Community College"/>
        <s v="Bent Creek Preschool"/>
        <s v="Buncombe County Schools"/>
        <s v="Buncombe Partnership for Children - Systems Coordination"/>
        <s v="Buncombe Partnership for Children - Workforce Dev"/>
        <s v="Child Care Center of First Presbyterian"/>
        <s v="Community Action Opportunities - Burton PreK"/>
        <s v="Community Action Opportunities - Burton Toddler Care"/>
        <s v="Community Action Opportunities - Johnston PreK"/>
        <s v="Eliada Homes, Inc"/>
        <s v="Evolve Early Learning"/>
        <s v="F I R S T"/>
        <s v="Friends of Mine Preschool"/>
        <s v="Hominy Baptist Church"/>
        <s v="Irene Wortham Center"/>
        <s v="OnTrack Financial Education &amp; Counseling"/>
        <s v="Read to Succeed"/>
        <s v="Southwestern Child Development"/>
        <s v="Sprouts Early Learning Academy"/>
        <s v="Swannanoa Valley Child Care Council (Donald S Collins Early Learning Center)"/>
        <s v="The Christine Avery Learning Center"/>
        <s v="Verner Center for Early Learning"/>
        <s v="YTL Training Program"/>
        <s v="YWCA of Asheville and Western North Carolina - Early Learning"/>
        <s v="YWCA of Asheville and Western North Carolina - Empowerment Childcare"/>
      </sharedItems>
    </cacheField>
  </cacheFields>
  <cacheHierarchies count="72">
    <cacheHierarchy uniqueName="[Strategies].[Requested]" caption="Requested" attribute="1" defaultMemberUniqueName="[Strategies].[Requested].[All]" allUniqueName="[Strategies].[Requested].[All]" dimensionUniqueName="[Strategies]" displayFolder="" count="0" memberValueDatatype="5" unbalanced="0"/>
    <cacheHierarchy uniqueName="[Strategies].[Funding Amount]" caption="Funding Amount" attribute="1" defaultMemberUniqueName="[Strategies].[Funding Amount].[All]" allUniqueName="[Strategies].[Funding Amount].[All]" dimensionUniqueName="[Strategies]" displayFolder="" count="0" memberValueDatatype="5" unbalanced="0"/>
    <cacheHierarchy uniqueName="[Strategies].[Multi-year Year 2]" caption="Multi-year Year 2" attribute="1" defaultMemberUniqueName="[Strategies].[Multi-year Year 2].[All]" allUniqueName="[Strategies].[Multi-year Year 2].[All]" dimensionUniqueName="[Strategies]" displayFolder="" count="0" memberValueDatatype="20" unbalanced="0"/>
    <cacheHierarchy uniqueName="[Strategies].[Multi-year Year 3]" caption="Multi-year Year 3" attribute="1" defaultMemberUniqueName="[Strategies].[Multi-year Year 3].[All]" allUniqueName="[Strategies].[Multi-year Year 3].[All]" dimensionUniqueName="[Strategies]" displayFolder="" count="0" memberValueDatatype="20" unbalanced="0"/>
    <cacheHierarchy uniqueName="[Strategies].[Value]" caption="Value" attribute="1" defaultMemberUniqueName="[Strategies].[Value].[All]" allUniqueName="[Strategies].[Value].[All]" dimensionUniqueName="[Strategies]" displayFolder="" count="0" memberValueDatatype="130" unbalanced="0"/>
    <cacheHierarchy uniqueName="[Strategies  Request].[Requested]" caption="Requested" attribute="1" defaultMemberUniqueName="[Strategies  Request].[Requested].[All]" allUniqueName="[Strategies  Request].[Requested].[All]" dimensionUniqueName="[Strategies  Request]" displayFolder="" count="0" memberValueDatatype="5" unbalanced="0"/>
    <cacheHierarchy uniqueName="[Strategies  Request].[Value]" caption="Value" attribute="1" defaultMemberUniqueName="[Strategies  Request].[Value].[All]" allUniqueName="[Strategies  Request].[Value].[All]" dimensionUniqueName="[Strategies  Request]" displayFolder="" count="0" memberValueDatatype="130" unbalanced="0"/>
    <cacheHierarchy uniqueName="[Strategies Filter].[Value]" caption="Value" attribute="1" defaultMemberUniqueName="[Strategies Filter].[Value].[All]" allUniqueName="[Strategies Filter].[Value].[All]" dimensionUniqueName="[Strategies Filter]" displayFolder="" count="0" memberValueDatatype="130" unbalanced="0"/>
    <cacheHierarchy uniqueName="[Table1].[Organization]" caption="Organization" attribute="1" defaultMemberUniqueName="[Table1].[Organization].[All]" allUniqueName="[Table1].[Organization].[All]" dimensionUniqueName="[Table1]" displayFolder="" count="2" memberValueDatatype="130" unbalanced="0">
      <fieldsUsage count="2">
        <fieldUsage x="-1"/>
        <fieldUsage x="4"/>
      </fieldsUsage>
    </cacheHierarchy>
    <cacheHierarchy uniqueName="[Table1].[Requested]" caption="Requested" attribute="1" defaultMemberUniqueName="[Table1].[Requested].[All]" allUniqueName="[Table1].[Requested].[All]" dimensionUniqueName="[Table1]" displayFolder="" count="0" memberValueDatatype="5" unbalanced="0"/>
    <cacheHierarchy uniqueName="[Table1].[Score]" caption="Score" attribute="1" defaultMemberUniqueName="[Table1].[Score].[All]" allUniqueName="[Table1].[Score].[All]" dimensionUniqueName="[Table1]" displayFolder="" count="0" memberValueDatatype="5" unbalanced="0"/>
    <cacheHierarchy uniqueName="[Table1].[Funding Amount]" caption="Funding Amount" attribute="1" defaultMemberUniqueName="[Table1].[Funding Amount].[All]" allUniqueName="[Table1].[Funding Amount].[All]" dimensionUniqueName="[Table1]" displayFolder="" count="0" memberValueDatatype="5" unbalanced="0"/>
    <cacheHierarchy uniqueName="[Table1].[% Funded]" caption="% Funded" attribute="1" defaultMemberUniqueName="[Table1].[% Funded].[All]" allUniqueName="[Table1].[% Funded].[All]" dimensionUniqueName="[Table1]" displayFolder="" count="0" memberValueDatatype="20" unbalanced="0"/>
    <cacheHierarchy uniqueName="[Table1].[# Recommend Funding]" caption="# Recommend Funding" attribute="1" defaultMemberUniqueName="[Table1].[# Recommend Funding].[All]" allUniqueName="[Table1].[# Recommend Funding].[All]" dimensionUniqueName="[Table1]" displayFolder="" count="0" memberValueDatatype="20" unbalanced="0"/>
    <cacheHierarchy uniqueName="[Table1].[# Scored]" caption="# Scored" attribute="1" defaultMemberUniqueName="[Table1].[# Scored].[All]" allUniqueName="[Table1].[# Scored].[All]" dimensionUniqueName="[Table1]" displayFolder="" count="0" memberValueDatatype="20" unbalanced="0"/>
    <cacheHierarchy uniqueName="[Table1].[% Recommend]" caption="% Recommend" attribute="1" defaultMemberUniqueName="[Table1].[% Recommend].[All]" allUniqueName="[Table1].[% Recommend].[All]" dimensionUniqueName="[Table1]" displayFolder="" count="0" memberValueDatatype="5" unbalanced="0"/>
    <cacheHierarchy uniqueName="[Table1].[Slots]" caption="Slots" attribute="1" defaultMemberUniqueName="[Table1].[Slots].[All]" allUniqueName="[Table1].[Slots].[All]" dimensionUniqueName="[Table1]" displayFolder="" count="0" memberValueDatatype="130" unbalanced="0"/>
    <cacheHierarchy uniqueName="[Table1].[Existing Slots]" caption="Existing Slots" attribute="1" defaultMemberUniqueName="[Table1].[Existing Slots].[All]" allUniqueName="[Table1].[Existing Slots].[All]" dimensionUniqueName="[Table1]" displayFolder="" count="0" memberValueDatatype="20" unbalanced="0"/>
    <cacheHierarchy uniqueName="[Table1].[New Slots]" caption="New Slots" attribute="1" defaultMemberUniqueName="[Table1].[New Slots].[All]" allUniqueName="[Table1].[New Slots].[All]" dimensionUniqueName="[Table1]" displayFolder="" count="0" memberValueDatatype="20" unbalanced="0"/>
    <cacheHierarchy uniqueName="[Table1].[Open existing slots due to staffing]" caption="Open existing slots due to staffing" attribute="1" defaultMemberUniqueName="[Table1].[Open existing slots due to staffing].[All]" allUniqueName="[Table1].[Open existing slots due to staffing].[All]" dimensionUniqueName="[Table1]" displayFolder="" count="0" memberValueDatatype="130" unbalanced="0"/>
    <cacheHierarchy uniqueName="[Table1].[# Recommend multi-year funding]" caption="# Recommend multi-year funding" attribute="1" defaultMemberUniqueName="[Table1].[# Recommend multi-year funding].[All]" allUniqueName="[Table1].[# Recommend multi-year funding].[All]" dimensionUniqueName="[Table1]" displayFolder="" count="0" memberValueDatatype="20" unbalanced="0"/>
    <cacheHierarchy uniqueName="[Table1].[Multi-year Request?]" caption="Multi-year Request?" attribute="1" defaultMemberUniqueName="[Table1].[Multi-year Request?].[All]" allUniqueName="[Table1].[Multi-year Request?].[All]" dimensionUniqueName="[Table1]" displayFolder="" count="0" memberValueDatatype="130" unbalanced="0"/>
    <cacheHierarchy uniqueName="[Table1].[Multi-year Year 2]" caption="Multi-year Year 2" attribute="1" defaultMemberUniqueName="[Table1].[Multi-year Year 2].[All]" allUniqueName="[Table1].[Multi-year Year 2].[All]" dimensionUniqueName="[Table1]" displayFolder="" count="0" memberValueDatatype="20" unbalanced="0"/>
    <cacheHierarchy uniqueName="[Table1].[Multi-year Year 3]" caption="Multi-year Year 3" attribute="1" defaultMemberUniqueName="[Table1].[Multi-year Year 3].[All]" allUniqueName="[Table1].[Multi-year Year 3].[All]" dimensionUniqueName="[Table1]" displayFolder="" count="0" memberValueDatatype="20" unbalanced="0"/>
    <cacheHierarchy uniqueName="[Table1].[Zip Code]" caption="Zip Code" attribute="1" defaultMemberUniqueName="[Table1].[Zip Code].[All]" allUniqueName="[Table1].[Zip Code].[All]" dimensionUniqueName="[Table1]" displayFolder="" count="0" memberValueDatatype="20" unbalanced="0"/>
    <cacheHierarchy uniqueName="[Table1].[Unspent Funds FY20]" caption="Unspent Funds FY20" attribute="1" defaultMemberUniqueName="[Table1].[Unspent Funds FY20].[All]" allUniqueName="[Table1].[Unspent Funds FY20].[All]" dimensionUniqueName="[Table1]" displayFolder="" count="0" memberValueDatatype="20" unbalanced="0"/>
    <cacheHierarchy uniqueName="[Table1].[Unspent Funds FY21]" caption="Unspent Funds FY21" attribute="1" defaultMemberUniqueName="[Table1].[Unspent Funds FY21].[All]" allUniqueName="[Table1].[Unspent Funds FY21].[All]" dimensionUniqueName="[Table1]" displayFolder="" count="0" memberValueDatatype="20" unbalanced="0"/>
    <cacheHierarchy uniqueName="[Table1].[Unspent Funds FY22]" caption="Unspent Funds FY22" attribute="1" defaultMemberUniqueName="[Table1].[Unspent Funds FY22].[All]" allUniqueName="[Table1].[Unspent Funds FY22].[All]" dimensionUniqueName="[Table1]" displayFolder="" count="0" memberValueDatatype="20" unbalanced="0"/>
    <cacheHierarchy uniqueName="[Table1].[Unspent Funds FY23]" caption="Unspent Funds FY23" attribute="1" defaultMemberUniqueName="[Table1].[Unspent Funds FY23].[All]" allUniqueName="[Table1].[Unspent Funds FY23].[All]" dimensionUniqueName="[Table1]" displayFolder="" count="0" memberValueDatatype="20" unbalanced="0"/>
    <cacheHierarchy uniqueName="[Table1].[Strategy]" caption="Strategy" attribute="1" defaultMemberUniqueName="[Table1].[Strategy].[All]" allUniqueName="[Table1].[Strategy].[All]" dimensionUniqueName="[Table1]" displayFolder="" count="0" memberValueDatatype="130" unbalanced="0"/>
    <cacheHierarchy uniqueName="[Table1].[Existing Slots (Weighted)]" caption="Existing Slots (Weighted)" attribute="1" defaultMemberUniqueName="[Table1].[Existing Slots (Weighted)].[All]" allUniqueName="[Table1].[Existing Slots (Weighted)].[All]" dimensionUniqueName="[Table1]" displayFolder="" count="0" memberValueDatatype="20" unbalanced="0"/>
    <cacheHierarchy uniqueName="[Table1].[New Slots (Weighted)]" caption="New Slots (Weighted)" attribute="1" defaultMemberUniqueName="[Table1].[New Slots (Weighted)].[All]" allUniqueName="[Table1].[New Slots (Weighted)].[All]" dimensionUniqueName="[Table1]" displayFolder="" count="0" memberValueDatatype="20" unbalanced="0"/>
    <cacheHierarchy uniqueName="[Measures].[Max Requested]" caption="Max Requested" measure="1" displayFolder="" measureGroup="Table1" count="0"/>
    <cacheHierarchy uniqueName="[Measures].[Min Requested]" caption="Min Requested" measure="1" displayFolder="" measureGroup="Table1" count="0"/>
    <cacheHierarchy uniqueName="[Measures].[Median Requested]" caption="Median Requested" measure="1" displayFolder="" measureGroup="Table1" count="0"/>
    <cacheHierarchy uniqueName="[Measures].[Mean Requested]" caption="Mean Requested" measure="1" displayFolder="" measureGroup="Table1" count="0"/>
    <cacheHierarchy uniqueName="[Measures].[Max Funded]" caption="Max Funded" measure="1" displayFolder="" measureGroup="Table1" count="0"/>
    <cacheHierarchy uniqueName="[Measures].[Min Funded]" caption="Min Funded" measure="1" displayFolder="" measureGroup="Table1" count="0"/>
    <cacheHierarchy uniqueName="[Measures].[Median Funded]" caption="Median Funded" measure="1" displayFolder="" measureGroup="Table1" count="0"/>
    <cacheHierarchy uniqueName="[Measures].[Mean Funded]" caption="Mean Funded" measure="1" displayFolder="" measureGroup="Table1" count="0"/>
    <cacheHierarchy uniqueName="[Measures].[Projects]" caption="Projects" measure="1" displayFolder="" measureGroup="Table1" count="0"/>
    <cacheHierarchy uniqueName="[Measures].[Multi-Year Projects]" caption="Multi-Year Projects" measure="1" displayFolder="" measureGroup="Table1" count="0"/>
    <cacheHierarchy uniqueName="[Measures].[Requested Amount]" caption="Requested Amount" measure="1" displayFolder="" measureGroup="Table1" count="0" oneField="1">
      <fieldsUsage count="1">
        <fieldUsage x="0"/>
      </fieldsUsage>
    </cacheHierarchy>
    <cacheHierarchy uniqueName="[Measures].[Funded Amount]" caption="Funded Amount" measure="1" displayFolder="" measureGroup="Table1" count="0"/>
    <cacheHierarchy uniqueName="[Measures].[First Year Funds]" caption="First Year Funds" measure="1" displayFolder="" measureGroup="Table1" count="0" oneField="1">
      <fieldsUsage count="1">
        <fieldUsage x="1"/>
      </fieldsUsage>
    </cacheHierarchy>
    <cacheHierarchy uniqueName="[Measures].[Second Year Funds]" caption="Second Year Funds" measure="1" displayFolder="" measureGroup="Table1" count="0" oneField="1">
      <fieldsUsage count="1">
        <fieldUsage x="2"/>
      </fieldsUsage>
    </cacheHierarchy>
    <cacheHierarchy uniqueName="[Measures].[Third Year Funds]" caption="Third Year Funds" measure="1" displayFolder="" measureGroup="Table1" count="0" oneField="1">
      <fieldsUsage count="1">
        <fieldUsage x="3"/>
      </fieldsUsage>
    </cacheHierarchy>
    <cacheHierarchy uniqueName="[Measures].[2020 Unspent]" caption="2020 Unspent" measure="1" displayFolder="" measureGroup="Table1" count="0"/>
    <cacheHierarchy uniqueName="[Measures].[2021 Unspent]" caption="2021 Unspent" measure="1" displayFolder="" measureGroup="Table1" count="0"/>
    <cacheHierarchy uniqueName="[Measures].[2022 Unspent]" caption="2022 Unspent" measure="1" displayFolder="" measureGroup="Table1" count="0"/>
    <cacheHierarchy uniqueName="[Measures].[2023 Unpsent]" caption="2023 Unpsent" measure="1" displayFolder="" measureGroup="Table1" count="0"/>
    <cacheHierarchy uniqueName="[Measures].[Additional Existing Slots Funded]" caption="Additional Existing Slots Funded" measure="1" displayFolder="" measureGroup="Table1" count="0"/>
    <cacheHierarchy uniqueName="[Measures].[New Slots Funded]" caption="New Slots Funded" measure="1" displayFolder="" measureGroup="Table1" count="0"/>
    <cacheHierarchy uniqueName="[Measures].[Weighted Additional Existing Slots]" caption="Weighted Additional Existing Slots" measure="1" displayFolder="" measureGroup="Table1" count="0"/>
    <cacheHierarchy uniqueName="[Measures].[Weighted New Slots]" caption="Weighted New Slots" measure="1" displayFolder="" measureGroup="Table1" count="0"/>
    <cacheHierarchy uniqueName="[Measures].[Max Score]" caption="Max Score" measure="1" displayFolder="" measureGroup="Table1" count="0"/>
    <cacheHierarchy uniqueName="[Measures].[Min Score]" caption="Min Score" measure="1" displayFolder="" measureGroup="Table1" count="0"/>
    <cacheHierarchy uniqueName="[Measures].[Median Score]" caption="Median Score" measure="1" displayFolder="" measureGroup="Table1" count="0"/>
    <cacheHierarchy uniqueName="[Measures].[Mean Score]" caption="Mean Score" measure="1" displayFolder="" measureGroup="Table1" count="0"/>
    <cacheHierarchy uniqueName="[Measures].[Projects Funded]" caption="Projects Funded" measure="1" displayFolder="" measureGroup="Table1" count="0"/>
    <cacheHierarchy uniqueName="[Measures].[Multi-Year Projects Funded]" caption="Multi-Year Projects Funded" measure="1" displayFolder="" measureGroup="Table1" count="0"/>
    <cacheHierarchy uniqueName="[Measures].[Request]" caption="Request" measure="1" displayFolder="" measureGroup="Strategies" count="0"/>
    <cacheHierarchy uniqueName="[Measures].[First Year Funding]" caption="First Year Funding" measure="1" displayFolder="" measureGroup="Strategies" count="0"/>
    <cacheHierarchy uniqueName="[Measures].[Second Year Funding]" caption="Second Year Funding" measure="1" displayFolder="" measureGroup="Strategies" count="0"/>
    <cacheHierarchy uniqueName="[Measures].[Third Year Funding]" caption="Third Year Funding" measure="1" displayFolder="" measureGroup="Strategies" count="0"/>
    <cacheHierarchy uniqueName="[Measures].[__XL_Count Table1]" caption="__XL_Count Table1" measure="1" displayFolder="" measureGroup="Table1" count="0" hidden="1"/>
    <cacheHierarchy uniqueName="[Measures].[__XL_Count Strategies]" caption="__XL_Count Strategies" measure="1" displayFolder="" measureGroup="Strategies" count="0" hidden="1"/>
    <cacheHierarchy uniqueName="[Measures].[__XL_Count Strategies  Request]" caption="__XL_Count Strategies  Request" measure="1" displayFolder="" measureGroup="Strategies  Request" count="0" hidden="1"/>
    <cacheHierarchy uniqueName="[Measures].[__XL_Count Strategies Filter]" caption="__XL_Count Strategies Filter" measure="1" displayFolder="" measureGroup="Strategies Filter" count="0" hidden="1"/>
    <cacheHierarchy uniqueName="[Measures].[__No measures defined]" caption="__No measures defined" measure="1" displayFolder="" count="0" hidden="1"/>
    <cacheHierarchy uniqueName="[Measures].[Sum of Score]" caption="Sum of Score" measure="1" displayFolder="" measureGroup="Table1" count="0" hidden="1">
      <extLst>
        <ext xmlns:x15="http://schemas.microsoft.com/office/spreadsheetml/2010/11/main" uri="{B97F6D7D-B522-45F9-BDA1-12C45D357490}">
          <x15:cacheHierarchy aggregatedColumn="10"/>
        </ext>
      </extLst>
    </cacheHierarchy>
    <cacheHierarchy uniqueName="[Measures].[Sum of Requested]" caption="Sum of Requested" measure="1" displayFolder="" measureGroup="Strategies  Request" count="0" hidden="1">
      <extLst>
        <ext xmlns:x15="http://schemas.microsoft.com/office/spreadsheetml/2010/11/main" uri="{B97F6D7D-B522-45F9-BDA1-12C45D357490}">
          <x15:cacheHierarchy aggregatedColumn="5"/>
        </ext>
      </extLst>
    </cacheHierarchy>
  </cacheHierarchies>
  <kpis count="0"/>
  <dimensions count="5">
    <dimension measure="1" name="Measures" uniqueName="[Measures]" caption="Measures"/>
    <dimension name="Strategies" uniqueName="[Strategies]" caption="Strategies"/>
    <dimension name="Strategies  Request" uniqueName="[Strategies  Request]" caption="Strategies  Request"/>
    <dimension name="Strategies Filter" uniqueName="[Strategies Filter]" caption="Strategies Filter"/>
    <dimension name="Table1" uniqueName="[Table1]" caption="Table1"/>
  </dimensions>
  <measureGroups count="4">
    <measureGroup name="Strategies" caption="Strategies"/>
    <measureGroup name="Strategies  Request" caption="Strategies  Request"/>
    <measureGroup name="Strategies Filter" caption="Strategies Filter"/>
    <measureGroup name="Table1" caption="Table1"/>
  </measureGroups>
  <maps count="6">
    <map measureGroup="0" dimension="1"/>
    <map measureGroup="0" dimension="3"/>
    <map measureGroup="1" dimension="2"/>
    <map measureGroup="1" dimension="3"/>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thew Baker" refreshedDate="45027.581806712966" backgroundQuery="1" createdVersion="8" refreshedVersion="8" minRefreshableVersion="3" recordCount="0" supportSubquery="1" supportAdvancedDrill="1" xr:uid="{E1E70147-EFA4-42ED-A4A7-799C9B68E90C}">
  <cacheSource type="external" connectionId="4"/>
  <cacheFields count="2">
    <cacheField name="[Measures].[Weighted Additional Existing Slots]" caption="Weighted Additional Existing Slots" numFmtId="0" hierarchy="53" level="32767"/>
    <cacheField name="[Measures].[Weighted New Slots]" caption="Weighted New Slots" numFmtId="0" hierarchy="54" level="32767"/>
  </cacheFields>
  <cacheHierarchies count="72">
    <cacheHierarchy uniqueName="[Strategies].[Requested]" caption="Requested" attribute="1" defaultMemberUniqueName="[Strategies].[Requested].[All]" allUniqueName="[Strategies].[Requested].[All]" dimensionUniqueName="[Strategies]" displayFolder="" count="0" memberValueDatatype="5" unbalanced="0"/>
    <cacheHierarchy uniqueName="[Strategies].[Funding Amount]" caption="Funding Amount" attribute="1" defaultMemberUniqueName="[Strategies].[Funding Amount].[All]" allUniqueName="[Strategies].[Funding Amount].[All]" dimensionUniqueName="[Strategies]" displayFolder="" count="0" memberValueDatatype="5" unbalanced="0"/>
    <cacheHierarchy uniqueName="[Strategies].[Multi-year Year 2]" caption="Multi-year Year 2" attribute="1" defaultMemberUniqueName="[Strategies].[Multi-year Year 2].[All]" allUniqueName="[Strategies].[Multi-year Year 2].[All]" dimensionUniqueName="[Strategies]" displayFolder="" count="0" memberValueDatatype="20" unbalanced="0"/>
    <cacheHierarchy uniqueName="[Strategies].[Multi-year Year 3]" caption="Multi-year Year 3" attribute="1" defaultMemberUniqueName="[Strategies].[Multi-year Year 3].[All]" allUniqueName="[Strategies].[Multi-year Year 3].[All]" dimensionUniqueName="[Strategies]" displayFolder="" count="0" memberValueDatatype="20" unbalanced="0"/>
    <cacheHierarchy uniqueName="[Strategies].[Value]" caption="Value" attribute="1" defaultMemberUniqueName="[Strategies].[Value].[All]" allUniqueName="[Strategies].[Value].[All]" dimensionUniqueName="[Strategies]" displayFolder="" count="0" memberValueDatatype="130" unbalanced="0"/>
    <cacheHierarchy uniqueName="[Strategies  Request].[Requested]" caption="Requested" attribute="1" defaultMemberUniqueName="[Strategies  Request].[Requested].[All]" allUniqueName="[Strategies  Request].[Requested].[All]" dimensionUniqueName="[Strategies  Request]" displayFolder="" count="0" memberValueDatatype="5" unbalanced="0"/>
    <cacheHierarchy uniqueName="[Strategies  Request].[Value]" caption="Value" attribute="1" defaultMemberUniqueName="[Strategies  Request].[Value].[All]" allUniqueName="[Strategies  Request].[Value].[All]" dimensionUniqueName="[Strategies  Request]" displayFolder="" count="0" memberValueDatatype="130" unbalanced="0"/>
    <cacheHierarchy uniqueName="[Strategies Filter].[Value]" caption="Value" attribute="1" defaultMemberUniqueName="[Strategies Filter].[Value].[All]" allUniqueName="[Strategies Filter].[Value].[All]" dimensionUniqueName="[Strategies Filter]" displayFolder="" count="0" memberValueDatatype="130" unbalanced="0"/>
    <cacheHierarchy uniqueName="[Table1].[Organization]" caption="Organization" attribute="1" defaultMemberUniqueName="[Table1].[Organization].[All]" allUniqueName="[Table1].[Organization].[All]" dimensionUniqueName="[Table1]" displayFolder="" count="0" memberValueDatatype="130" unbalanced="0"/>
    <cacheHierarchy uniqueName="[Table1].[Requested]" caption="Requested" attribute="1" defaultMemberUniqueName="[Table1].[Requested].[All]" allUniqueName="[Table1].[Requested].[All]" dimensionUniqueName="[Table1]" displayFolder="" count="0" memberValueDatatype="5" unbalanced="0"/>
    <cacheHierarchy uniqueName="[Table1].[Score]" caption="Score" attribute="1" defaultMemberUniqueName="[Table1].[Score].[All]" allUniqueName="[Table1].[Score].[All]" dimensionUniqueName="[Table1]" displayFolder="" count="0" memberValueDatatype="5" unbalanced="0"/>
    <cacheHierarchy uniqueName="[Table1].[Funding Amount]" caption="Funding Amount" attribute="1" defaultMemberUniqueName="[Table1].[Funding Amount].[All]" allUniqueName="[Table1].[Funding Amount].[All]" dimensionUniqueName="[Table1]" displayFolder="" count="0" memberValueDatatype="5" unbalanced="0"/>
    <cacheHierarchy uniqueName="[Table1].[% Funded]" caption="% Funded" attribute="1" defaultMemberUniqueName="[Table1].[% Funded].[All]" allUniqueName="[Table1].[% Funded].[All]" dimensionUniqueName="[Table1]" displayFolder="" count="0" memberValueDatatype="20" unbalanced="0"/>
    <cacheHierarchy uniqueName="[Table1].[# Recommend Funding]" caption="# Recommend Funding" attribute="1" defaultMemberUniqueName="[Table1].[# Recommend Funding].[All]" allUniqueName="[Table1].[# Recommend Funding].[All]" dimensionUniqueName="[Table1]" displayFolder="" count="0" memberValueDatatype="20" unbalanced="0"/>
    <cacheHierarchy uniqueName="[Table1].[# Scored]" caption="# Scored" attribute="1" defaultMemberUniqueName="[Table1].[# Scored].[All]" allUniqueName="[Table1].[# Scored].[All]" dimensionUniqueName="[Table1]" displayFolder="" count="0" memberValueDatatype="20" unbalanced="0"/>
    <cacheHierarchy uniqueName="[Table1].[% Recommend]" caption="% Recommend" attribute="1" defaultMemberUniqueName="[Table1].[% Recommend].[All]" allUniqueName="[Table1].[% Recommend].[All]" dimensionUniqueName="[Table1]" displayFolder="" count="0" memberValueDatatype="5" unbalanced="0"/>
    <cacheHierarchy uniqueName="[Table1].[Slots]" caption="Slots" attribute="1" defaultMemberUniqueName="[Table1].[Slots].[All]" allUniqueName="[Table1].[Slots].[All]" dimensionUniqueName="[Table1]" displayFolder="" count="0" memberValueDatatype="130" unbalanced="0"/>
    <cacheHierarchy uniqueName="[Table1].[Existing Slots]" caption="Existing Slots" attribute="1" defaultMemberUniqueName="[Table1].[Existing Slots].[All]" allUniqueName="[Table1].[Existing Slots].[All]" dimensionUniqueName="[Table1]" displayFolder="" count="0" memberValueDatatype="20" unbalanced="0"/>
    <cacheHierarchy uniqueName="[Table1].[New Slots]" caption="New Slots" attribute="1" defaultMemberUniqueName="[Table1].[New Slots].[All]" allUniqueName="[Table1].[New Slots].[All]" dimensionUniqueName="[Table1]" displayFolder="" count="0" memberValueDatatype="20" unbalanced="0"/>
    <cacheHierarchy uniqueName="[Table1].[Open existing slots due to staffing]" caption="Open existing slots due to staffing" attribute="1" defaultMemberUniqueName="[Table1].[Open existing slots due to staffing].[All]" allUniqueName="[Table1].[Open existing slots due to staffing].[All]" dimensionUniqueName="[Table1]" displayFolder="" count="0" memberValueDatatype="130" unbalanced="0"/>
    <cacheHierarchy uniqueName="[Table1].[# Recommend multi-year funding]" caption="# Recommend multi-year funding" attribute="1" defaultMemberUniqueName="[Table1].[# Recommend multi-year funding].[All]" allUniqueName="[Table1].[# Recommend multi-year funding].[All]" dimensionUniqueName="[Table1]" displayFolder="" count="0" memberValueDatatype="20" unbalanced="0"/>
    <cacheHierarchy uniqueName="[Table1].[Multi-year Request?]" caption="Multi-year Request?" attribute="1" defaultMemberUniqueName="[Table1].[Multi-year Request?].[All]" allUniqueName="[Table1].[Multi-year Request?].[All]" dimensionUniqueName="[Table1]" displayFolder="" count="0" memberValueDatatype="130" unbalanced="0"/>
    <cacheHierarchy uniqueName="[Table1].[Multi-year Year 2]" caption="Multi-year Year 2" attribute="1" defaultMemberUniqueName="[Table1].[Multi-year Year 2].[All]" allUniqueName="[Table1].[Multi-year Year 2].[All]" dimensionUniqueName="[Table1]" displayFolder="" count="0" memberValueDatatype="20" unbalanced="0"/>
    <cacheHierarchy uniqueName="[Table1].[Multi-year Year 3]" caption="Multi-year Year 3" attribute="1" defaultMemberUniqueName="[Table1].[Multi-year Year 3].[All]" allUniqueName="[Table1].[Multi-year Year 3].[All]" dimensionUniqueName="[Table1]" displayFolder="" count="0" memberValueDatatype="20" unbalanced="0"/>
    <cacheHierarchy uniqueName="[Table1].[Zip Code]" caption="Zip Code" attribute="1" defaultMemberUniqueName="[Table1].[Zip Code].[All]" allUniqueName="[Table1].[Zip Code].[All]" dimensionUniqueName="[Table1]" displayFolder="" count="0" memberValueDatatype="20" unbalanced="0"/>
    <cacheHierarchy uniqueName="[Table1].[Unspent Funds FY20]" caption="Unspent Funds FY20" attribute="1" defaultMemberUniqueName="[Table1].[Unspent Funds FY20].[All]" allUniqueName="[Table1].[Unspent Funds FY20].[All]" dimensionUniqueName="[Table1]" displayFolder="" count="0" memberValueDatatype="20" unbalanced="0"/>
    <cacheHierarchy uniqueName="[Table1].[Unspent Funds FY21]" caption="Unspent Funds FY21" attribute="1" defaultMemberUniqueName="[Table1].[Unspent Funds FY21].[All]" allUniqueName="[Table1].[Unspent Funds FY21].[All]" dimensionUniqueName="[Table1]" displayFolder="" count="0" memberValueDatatype="20" unbalanced="0"/>
    <cacheHierarchy uniqueName="[Table1].[Unspent Funds FY22]" caption="Unspent Funds FY22" attribute="1" defaultMemberUniqueName="[Table1].[Unspent Funds FY22].[All]" allUniqueName="[Table1].[Unspent Funds FY22].[All]" dimensionUniqueName="[Table1]" displayFolder="" count="0" memberValueDatatype="20" unbalanced="0"/>
    <cacheHierarchy uniqueName="[Table1].[Unspent Funds FY23]" caption="Unspent Funds FY23" attribute="1" defaultMemberUniqueName="[Table1].[Unspent Funds FY23].[All]" allUniqueName="[Table1].[Unspent Funds FY23].[All]" dimensionUniqueName="[Table1]" displayFolder="" count="0" memberValueDatatype="20" unbalanced="0"/>
    <cacheHierarchy uniqueName="[Table1].[Strategy]" caption="Strategy" attribute="1" defaultMemberUniqueName="[Table1].[Strategy].[All]" allUniqueName="[Table1].[Strategy].[All]" dimensionUniqueName="[Table1]" displayFolder="" count="0" memberValueDatatype="130" unbalanced="0"/>
    <cacheHierarchy uniqueName="[Table1].[Existing Slots (Weighted)]" caption="Existing Slots (Weighted)" attribute="1" defaultMemberUniqueName="[Table1].[Existing Slots (Weighted)].[All]" allUniqueName="[Table1].[Existing Slots (Weighted)].[All]" dimensionUniqueName="[Table1]" displayFolder="" count="0" memberValueDatatype="20" unbalanced="0"/>
    <cacheHierarchy uniqueName="[Table1].[New Slots (Weighted)]" caption="New Slots (Weighted)" attribute="1" defaultMemberUniqueName="[Table1].[New Slots (Weighted)].[All]" allUniqueName="[Table1].[New Slots (Weighted)].[All]" dimensionUniqueName="[Table1]" displayFolder="" count="0" memberValueDatatype="20" unbalanced="0"/>
    <cacheHierarchy uniqueName="[Measures].[Max Requested]" caption="Max Requested" measure="1" displayFolder="" measureGroup="Table1" count="0"/>
    <cacheHierarchy uniqueName="[Measures].[Min Requested]" caption="Min Requested" measure="1" displayFolder="" measureGroup="Table1" count="0"/>
    <cacheHierarchy uniqueName="[Measures].[Median Requested]" caption="Median Requested" measure="1" displayFolder="" measureGroup="Table1" count="0"/>
    <cacheHierarchy uniqueName="[Measures].[Mean Requested]" caption="Mean Requested" measure="1" displayFolder="" measureGroup="Table1" count="0"/>
    <cacheHierarchy uniqueName="[Measures].[Max Funded]" caption="Max Funded" measure="1" displayFolder="" measureGroup="Table1" count="0"/>
    <cacheHierarchy uniqueName="[Measures].[Min Funded]" caption="Min Funded" measure="1" displayFolder="" measureGroup="Table1" count="0"/>
    <cacheHierarchy uniqueName="[Measures].[Median Funded]" caption="Median Funded" measure="1" displayFolder="" measureGroup="Table1" count="0"/>
    <cacheHierarchy uniqueName="[Measures].[Mean Funded]" caption="Mean Funded" measure="1" displayFolder="" measureGroup="Table1" count="0"/>
    <cacheHierarchy uniqueName="[Measures].[Projects]" caption="Projects" measure="1" displayFolder="" measureGroup="Table1" count="0"/>
    <cacheHierarchy uniqueName="[Measures].[Multi-Year Projects]" caption="Multi-Year Projects" measure="1" displayFolder="" measureGroup="Table1" count="0"/>
    <cacheHierarchy uniqueName="[Measures].[Requested Amount]" caption="Requested Amount" measure="1" displayFolder="" measureGroup="Table1" count="0"/>
    <cacheHierarchy uniqueName="[Measures].[Funded Amount]" caption="Funded Amount" measure="1" displayFolder="" measureGroup="Table1" count="0"/>
    <cacheHierarchy uniqueName="[Measures].[First Year Funds]" caption="First Year Funds" measure="1" displayFolder="" measureGroup="Table1" count="0"/>
    <cacheHierarchy uniqueName="[Measures].[Second Year Funds]" caption="Second Year Funds" measure="1" displayFolder="" measureGroup="Table1" count="0"/>
    <cacheHierarchy uniqueName="[Measures].[Third Year Funds]" caption="Third Year Funds" measure="1" displayFolder="" measureGroup="Table1" count="0"/>
    <cacheHierarchy uniqueName="[Measures].[2020 Unspent]" caption="2020 Unspent" measure="1" displayFolder="" measureGroup="Table1" count="0"/>
    <cacheHierarchy uniqueName="[Measures].[2021 Unspent]" caption="2021 Unspent" measure="1" displayFolder="" measureGroup="Table1" count="0"/>
    <cacheHierarchy uniqueName="[Measures].[2022 Unspent]" caption="2022 Unspent" measure="1" displayFolder="" measureGroup="Table1" count="0"/>
    <cacheHierarchy uniqueName="[Measures].[2023 Unpsent]" caption="2023 Unpsent" measure="1" displayFolder="" measureGroup="Table1" count="0"/>
    <cacheHierarchy uniqueName="[Measures].[Additional Existing Slots Funded]" caption="Additional Existing Slots Funded" measure="1" displayFolder="" measureGroup="Table1" count="0"/>
    <cacheHierarchy uniqueName="[Measures].[New Slots Funded]" caption="New Slots Funded" measure="1" displayFolder="" measureGroup="Table1" count="0"/>
    <cacheHierarchy uniqueName="[Measures].[Weighted Additional Existing Slots]" caption="Weighted Additional Existing Slots" measure="1" displayFolder="" measureGroup="Table1" count="0" oneField="1">
      <fieldsUsage count="1">
        <fieldUsage x="0"/>
      </fieldsUsage>
    </cacheHierarchy>
    <cacheHierarchy uniqueName="[Measures].[Weighted New Slots]" caption="Weighted New Slots" measure="1" displayFolder="" measureGroup="Table1" count="0" oneField="1">
      <fieldsUsage count="1">
        <fieldUsage x="1"/>
      </fieldsUsage>
    </cacheHierarchy>
    <cacheHierarchy uniqueName="[Measures].[Max Score]" caption="Max Score" measure="1" displayFolder="" measureGroup="Table1" count="0"/>
    <cacheHierarchy uniqueName="[Measures].[Min Score]" caption="Min Score" measure="1" displayFolder="" measureGroup="Table1" count="0"/>
    <cacheHierarchy uniqueName="[Measures].[Median Score]" caption="Median Score" measure="1" displayFolder="" measureGroup="Table1" count="0"/>
    <cacheHierarchy uniqueName="[Measures].[Mean Score]" caption="Mean Score" measure="1" displayFolder="" measureGroup="Table1" count="0"/>
    <cacheHierarchy uniqueName="[Measures].[Projects Funded]" caption="Projects Funded" measure="1" displayFolder="" measureGroup="Table1" count="0"/>
    <cacheHierarchy uniqueName="[Measures].[Multi-Year Projects Funded]" caption="Multi-Year Projects Funded" measure="1" displayFolder="" measureGroup="Table1" count="0"/>
    <cacheHierarchy uniqueName="[Measures].[Request]" caption="Request" measure="1" displayFolder="" measureGroup="Strategies" count="0"/>
    <cacheHierarchy uniqueName="[Measures].[First Year Funding]" caption="First Year Funding" measure="1" displayFolder="" measureGroup="Strategies" count="0"/>
    <cacheHierarchy uniqueName="[Measures].[Second Year Funding]" caption="Second Year Funding" measure="1" displayFolder="" measureGroup="Strategies" count="0"/>
    <cacheHierarchy uniqueName="[Measures].[Third Year Funding]" caption="Third Year Funding" measure="1" displayFolder="" measureGroup="Strategies" count="0"/>
    <cacheHierarchy uniqueName="[Measures].[__XL_Count Table1]" caption="__XL_Count Table1" measure="1" displayFolder="" measureGroup="Table1" count="0" hidden="1"/>
    <cacheHierarchy uniqueName="[Measures].[__XL_Count Strategies]" caption="__XL_Count Strategies" measure="1" displayFolder="" measureGroup="Strategies" count="0" hidden="1"/>
    <cacheHierarchy uniqueName="[Measures].[__XL_Count Strategies  Request]" caption="__XL_Count Strategies  Request" measure="1" displayFolder="" measureGroup="Strategies  Request" count="0" hidden="1"/>
    <cacheHierarchy uniqueName="[Measures].[__XL_Count Strategies Filter]" caption="__XL_Count Strategies Filter" measure="1" displayFolder="" measureGroup="Strategies Filter" count="0" hidden="1"/>
    <cacheHierarchy uniqueName="[Measures].[__No measures defined]" caption="__No measures defined" measure="1" displayFolder="" count="0" hidden="1"/>
    <cacheHierarchy uniqueName="[Measures].[Sum of Score]" caption="Sum of Score" measure="1" displayFolder="" measureGroup="Table1" count="0" hidden="1">
      <extLst>
        <ext xmlns:x15="http://schemas.microsoft.com/office/spreadsheetml/2010/11/main" uri="{B97F6D7D-B522-45F9-BDA1-12C45D357490}">
          <x15:cacheHierarchy aggregatedColumn="10"/>
        </ext>
      </extLst>
    </cacheHierarchy>
    <cacheHierarchy uniqueName="[Measures].[Sum of Requested]" caption="Sum of Requested" measure="1" displayFolder="" measureGroup="Strategies  Request" count="0" hidden="1">
      <extLst>
        <ext xmlns:x15="http://schemas.microsoft.com/office/spreadsheetml/2010/11/main" uri="{B97F6D7D-B522-45F9-BDA1-12C45D357490}">
          <x15:cacheHierarchy aggregatedColumn="5"/>
        </ext>
      </extLst>
    </cacheHierarchy>
  </cacheHierarchies>
  <kpis count="0"/>
  <dimensions count="5">
    <dimension measure="1" name="Measures" uniqueName="[Measures]" caption="Measures"/>
    <dimension name="Strategies" uniqueName="[Strategies]" caption="Strategies"/>
    <dimension name="Strategies  Request" uniqueName="[Strategies  Request]" caption="Strategies  Request"/>
    <dimension name="Strategies Filter" uniqueName="[Strategies Filter]" caption="Strategies Filter"/>
    <dimension name="Table1" uniqueName="[Table1]" caption="Table1"/>
  </dimensions>
  <measureGroups count="4">
    <measureGroup name="Strategies" caption="Strategies"/>
    <measureGroup name="Strategies  Request" caption="Strategies  Request"/>
    <measureGroup name="Strategies Filter" caption="Strategies Filter"/>
    <measureGroup name="Table1" caption="Table1"/>
  </measureGroups>
  <maps count="6">
    <map measureGroup="0" dimension="1"/>
    <map measureGroup="0" dimension="3"/>
    <map measureGroup="1" dimension="2"/>
    <map measureGroup="1" dimension="3"/>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thew Baker" refreshedDate="45027.582280208335" backgroundQuery="1" createdVersion="8" refreshedVersion="8" minRefreshableVersion="3" recordCount="0" supportSubquery="1" supportAdvancedDrill="1" xr:uid="{6336F576-A4EE-4A98-932D-46D837C516C5}">
  <cacheSource type="external" connectionId="4"/>
  <cacheFields count="2">
    <cacheField name="[Measures].[Additional Existing Slots Funded]" caption="Additional Existing Slots Funded" numFmtId="0" hierarchy="51" level="32767"/>
    <cacheField name="[Measures].[New Slots Funded]" caption="New Slots Funded" numFmtId="0" hierarchy="52" level="32767"/>
  </cacheFields>
  <cacheHierarchies count="72">
    <cacheHierarchy uniqueName="[Strategies].[Requested]" caption="Requested" attribute="1" defaultMemberUniqueName="[Strategies].[Requested].[All]" allUniqueName="[Strategies].[Requested].[All]" dimensionUniqueName="[Strategies]" displayFolder="" count="0" memberValueDatatype="5" unbalanced="0"/>
    <cacheHierarchy uniqueName="[Strategies].[Funding Amount]" caption="Funding Amount" attribute="1" defaultMemberUniqueName="[Strategies].[Funding Amount].[All]" allUniqueName="[Strategies].[Funding Amount].[All]" dimensionUniqueName="[Strategies]" displayFolder="" count="0" memberValueDatatype="5" unbalanced="0"/>
    <cacheHierarchy uniqueName="[Strategies].[Multi-year Year 2]" caption="Multi-year Year 2" attribute="1" defaultMemberUniqueName="[Strategies].[Multi-year Year 2].[All]" allUniqueName="[Strategies].[Multi-year Year 2].[All]" dimensionUniqueName="[Strategies]" displayFolder="" count="0" memberValueDatatype="20" unbalanced="0"/>
    <cacheHierarchy uniqueName="[Strategies].[Multi-year Year 3]" caption="Multi-year Year 3" attribute="1" defaultMemberUniqueName="[Strategies].[Multi-year Year 3].[All]" allUniqueName="[Strategies].[Multi-year Year 3].[All]" dimensionUniqueName="[Strategies]" displayFolder="" count="0" memberValueDatatype="20" unbalanced="0"/>
    <cacheHierarchy uniqueName="[Strategies].[Value]" caption="Value" attribute="1" defaultMemberUniqueName="[Strategies].[Value].[All]" allUniqueName="[Strategies].[Value].[All]" dimensionUniqueName="[Strategies]" displayFolder="" count="0" memberValueDatatype="130" unbalanced="0"/>
    <cacheHierarchy uniqueName="[Strategies  Request].[Requested]" caption="Requested" attribute="1" defaultMemberUniqueName="[Strategies  Request].[Requested].[All]" allUniqueName="[Strategies  Request].[Requested].[All]" dimensionUniqueName="[Strategies  Request]" displayFolder="" count="0" memberValueDatatype="5" unbalanced="0"/>
    <cacheHierarchy uniqueName="[Strategies  Request].[Value]" caption="Value" attribute="1" defaultMemberUniqueName="[Strategies  Request].[Value].[All]" allUniqueName="[Strategies  Request].[Value].[All]" dimensionUniqueName="[Strategies  Request]" displayFolder="" count="0" memberValueDatatype="130" unbalanced="0"/>
    <cacheHierarchy uniqueName="[Strategies Filter].[Value]" caption="Value" attribute="1" defaultMemberUniqueName="[Strategies Filter].[Value].[All]" allUniqueName="[Strategies Filter].[Value].[All]" dimensionUniqueName="[Strategies Filter]" displayFolder="" count="0" memberValueDatatype="130" unbalanced="0"/>
    <cacheHierarchy uniqueName="[Table1].[Organization]" caption="Organization" attribute="1" defaultMemberUniqueName="[Table1].[Organization].[All]" allUniqueName="[Table1].[Organization].[All]" dimensionUniqueName="[Table1]" displayFolder="" count="0" memberValueDatatype="130" unbalanced="0"/>
    <cacheHierarchy uniqueName="[Table1].[Requested]" caption="Requested" attribute="1" defaultMemberUniqueName="[Table1].[Requested].[All]" allUniqueName="[Table1].[Requested].[All]" dimensionUniqueName="[Table1]" displayFolder="" count="0" memberValueDatatype="5" unbalanced="0"/>
    <cacheHierarchy uniqueName="[Table1].[Score]" caption="Score" attribute="1" defaultMemberUniqueName="[Table1].[Score].[All]" allUniqueName="[Table1].[Score].[All]" dimensionUniqueName="[Table1]" displayFolder="" count="0" memberValueDatatype="5" unbalanced="0"/>
    <cacheHierarchy uniqueName="[Table1].[Funding Amount]" caption="Funding Amount" attribute="1" defaultMemberUniqueName="[Table1].[Funding Amount].[All]" allUniqueName="[Table1].[Funding Amount].[All]" dimensionUniqueName="[Table1]" displayFolder="" count="0" memberValueDatatype="5" unbalanced="0"/>
    <cacheHierarchy uniqueName="[Table1].[% Funded]" caption="% Funded" attribute="1" defaultMemberUniqueName="[Table1].[% Funded].[All]" allUniqueName="[Table1].[% Funded].[All]" dimensionUniqueName="[Table1]" displayFolder="" count="0" memberValueDatatype="20" unbalanced="0"/>
    <cacheHierarchy uniqueName="[Table1].[# Recommend Funding]" caption="# Recommend Funding" attribute="1" defaultMemberUniqueName="[Table1].[# Recommend Funding].[All]" allUniqueName="[Table1].[# Recommend Funding].[All]" dimensionUniqueName="[Table1]" displayFolder="" count="0" memberValueDatatype="20" unbalanced="0"/>
    <cacheHierarchy uniqueName="[Table1].[# Scored]" caption="# Scored" attribute="1" defaultMemberUniqueName="[Table1].[# Scored].[All]" allUniqueName="[Table1].[# Scored].[All]" dimensionUniqueName="[Table1]" displayFolder="" count="0" memberValueDatatype="20" unbalanced="0"/>
    <cacheHierarchy uniqueName="[Table1].[% Recommend]" caption="% Recommend" attribute="1" defaultMemberUniqueName="[Table1].[% Recommend].[All]" allUniqueName="[Table1].[% Recommend].[All]" dimensionUniqueName="[Table1]" displayFolder="" count="0" memberValueDatatype="5" unbalanced="0"/>
    <cacheHierarchy uniqueName="[Table1].[Slots]" caption="Slots" attribute="1" defaultMemberUniqueName="[Table1].[Slots].[All]" allUniqueName="[Table1].[Slots].[All]" dimensionUniqueName="[Table1]" displayFolder="" count="0" memberValueDatatype="130" unbalanced="0"/>
    <cacheHierarchy uniqueName="[Table1].[Existing Slots]" caption="Existing Slots" attribute="1" defaultMemberUniqueName="[Table1].[Existing Slots].[All]" allUniqueName="[Table1].[Existing Slots].[All]" dimensionUniqueName="[Table1]" displayFolder="" count="0" memberValueDatatype="20" unbalanced="0"/>
    <cacheHierarchy uniqueName="[Table1].[New Slots]" caption="New Slots" attribute="1" defaultMemberUniqueName="[Table1].[New Slots].[All]" allUniqueName="[Table1].[New Slots].[All]" dimensionUniqueName="[Table1]" displayFolder="" count="0" memberValueDatatype="20" unbalanced="0"/>
    <cacheHierarchy uniqueName="[Table1].[Open existing slots due to staffing]" caption="Open existing slots due to staffing" attribute="1" defaultMemberUniqueName="[Table1].[Open existing slots due to staffing].[All]" allUniqueName="[Table1].[Open existing slots due to staffing].[All]" dimensionUniqueName="[Table1]" displayFolder="" count="0" memberValueDatatype="130" unbalanced="0"/>
    <cacheHierarchy uniqueName="[Table1].[# Recommend multi-year funding]" caption="# Recommend multi-year funding" attribute="1" defaultMemberUniqueName="[Table1].[# Recommend multi-year funding].[All]" allUniqueName="[Table1].[# Recommend multi-year funding].[All]" dimensionUniqueName="[Table1]" displayFolder="" count="0" memberValueDatatype="20" unbalanced="0"/>
    <cacheHierarchy uniqueName="[Table1].[Multi-year Request?]" caption="Multi-year Request?" attribute="1" defaultMemberUniqueName="[Table1].[Multi-year Request?].[All]" allUniqueName="[Table1].[Multi-year Request?].[All]" dimensionUniqueName="[Table1]" displayFolder="" count="0" memberValueDatatype="130" unbalanced="0"/>
    <cacheHierarchy uniqueName="[Table1].[Multi-year Year 2]" caption="Multi-year Year 2" attribute="1" defaultMemberUniqueName="[Table1].[Multi-year Year 2].[All]" allUniqueName="[Table1].[Multi-year Year 2].[All]" dimensionUniqueName="[Table1]" displayFolder="" count="0" memberValueDatatype="20" unbalanced="0"/>
    <cacheHierarchy uniqueName="[Table1].[Multi-year Year 3]" caption="Multi-year Year 3" attribute="1" defaultMemberUniqueName="[Table1].[Multi-year Year 3].[All]" allUniqueName="[Table1].[Multi-year Year 3].[All]" dimensionUniqueName="[Table1]" displayFolder="" count="0" memberValueDatatype="20" unbalanced="0"/>
    <cacheHierarchy uniqueName="[Table1].[Zip Code]" caption="Zip Code" attribute="1" defaultMemberUniqueName="[Table1].[Zip Code].[All]" allUniqueName="[Table1].[Zip Code].[All]" dimensionUniqueName="[Table1]" displayFolder="" count="0" memberValueDatatype="20" unbalanced="0"/>
    <cacheHierarchy uniqueName="[Table1].[Unspent Funds FY20]" caption="Unspent Funds FY20" attribute="1" defaultMemberUniqueName="[Table1].[Unspent Funds FY20].[All]" allUniqueName="[Table1].[Unspent Funds FY20].[All]" dimensionUniqueName="[Table1]" displayFolder="" count="0" memberValueDatatype="20" unbalanced="0"/>
    <cacheHierarchy uniqueName="[Table1].[Unspent Funds FY21]" caption="Unspent Funds FY21" attribute="1" defaultMemberUniqueName="[Table1].[Unspent Funds FY21].[All]" allUniqueName="[Table1].[Unspent Funds FY21].[All]" dimensionUniqueName="[Table1]" displayFolder="" count="0" memberValueDatatype="20" unbalanced="0"/>
    <cacheHierarchy uniqueName="[Table1].[Unspent Funds FY22]" caption="Unspent Funds FY22" attribute="1" defaultMemberUniqueName="[Table1].[Unspent Funds FY22].[All]" allUniqueName="[Table1].[Unspent Funds FY22].[All]" dimensionUniqueName="[Table1]" displayFolder="" count="0" memberValueDatatype="20" unbalanced="0"/>
    <cacheHierarchy uniqueName="[Table1].[Unspent Funds FY23]" caption="Unspent Funds FY23" attribute="1" defaultMemberUniqueName="[Table1].[Unspent Funds FY23].[All]" allUniqueName="[Table1].[Unspent Funds FY23].[All]" dimensionUniqueName="[Table1]" displayFolder="" count="0" memberValueDatatype="20" unbalanced="0"/>
    <cacheHierarchy uniqueName="[Table1].[Strategy]" caption="Strategy" attribute="1" defaultMemberUniqueName="[Table1].[Strategy].[All]" allUniqueName="[Table1].[Strategy].[All]" dimensionUniqueName="[Table1]" displayFolder="" count="0" memberValueDatatype="130" unbalanced="0"/>
    <cacheHierarchy uniqueName="[Table1].[Existing Slots (Weighted)]" caption="Existing Slots (Weighted)" attribute="1" defaultMemberUniqueName="[Table1].[Existing Slots (Weighted)].[All]" allUniqueName="[Table1].[Existing Slots (Weighted)].[All]" dimensionUniqueName="[Table1]" displayFolder="" count="0" memberValueDatatype="20" unbalanced="0"/>
    <cacheHierarchy uniqueName="[Table1].[New Slots (Weighted)]" caption="New Slots (Weighted)" attribute="1" defaultMemberUniqueName="[Table1].[New Slots (Weighted)].[All]" allUniqueName="[Table1].[New Slots (Weighted)].[All]" dimensionUniqueName="[Table1]" displayFolder="" count="0" memberValueDatatype="20" unbalanced="0"/>
    <cacheHierarchy uniqueName="[Measures].[Max Requested]" caption="Max Requested" measure="1" displayFolder="" measureGroup="Table1" count="0"/>
    <cacheHierarchy uniqueName="[Measures].[Min Requested]" caption="Min Requested" measure="1" displayFolder="" measureGroup="Table1" count="0"/>
    <cacheHierarchy uniqueName="[Measures].[Median Requested]" caption="Median Requested" measure="1" displayFolder="" measureGroup="Table1" count="0"/>
    <cacheHierarchy uniqueName="[Measures].[Mean Requested]" caption="Mean Requested" measure="1" displayFolder="" measureGroup="Table1" count="0"/>
    <cacheHierarchy uniqueName="[Measures].[Max Funded]" caption="Max Funded" measure="1" displayFolder="" measureGroup="Table1" count="0"/>
    <cacheHierarchy uniqueName="[Measures].[Min Funded]" caption="Min Funded" measure="1" displayFolder="" measureGroup="Table1" count="0"/>
    <cacheHierarchy uniqueName="[Measures].[Median Funded]" caption="Median Funded" measure="1" displayFolder="" measureGroup="Table1" count="0"/>
    <cacheHierarchy uniqueName="[Measures].[Mean Funded]" caption="Mean Funded" measure="1" displayFolder="" measureGroup="Table1" count="0"/>
    <cacheHierarchy uniqueName="[Measures].[Projects]" caption="Projects" measure="1" displayFolder="" measureGroup="Table1" count="0"/>
    <cacheHierarchy uniqueName="[Measures].[Multi-Year Projects]" caption="Multi-Year Projects" measure="1" displayFolder="" measureGroup="Table1" count="0"/>
    <cacheHierarchy uniqueName="[Measures].[Requested Amount]" caption="Requested Amount" measure="1" displayFolder="" measureGroup="Table1" count="0"/>
    <cacheHierarchy uniqueName="[Measures].[Funded Amount]" caption="Funded Amount" measure="1" displayFolder="" measureGroup="Table1" count="0"/>
    <cacheHierarchy uniqueName="[Measures].[First Year Funds]" caption="First Year Funds" measure="1" displayFolder="" measureGroup="Table1" count="0"/>
    <cacheHierarchy uniqueName="[Measures].[Second Year Funds]" caption="Second Year Funds" measure="1" displayFolder="" measureGroup="Table1" count="0"/>
    <cacheHierarchy uniqueName="[Measures].[Third Year Funds]" caption="Third Year Funds" measure="1" displayFolder="" measureGroup="Table1" count="0"/>
    <cacheHierarchy uniqueName="[Measures].[2020 Unspent]" caption="2020 Unspent" measure="1" displayFolder="" measureGroup="Table1" count="0"/>
    <cacheHierarchy uniqueName="[Measures].[2021 Unspent]" caption="2021 Unspent" measure="1" displayFolder="" measureGroup="Table1" count="0"/>
    <cacheHierarchy uniqueName="[Measures].[2022 Unspent]" caption="2022 Unspent" measure="1" displayFolder="" measureGroup="Table1" count="0"/>
    <cacheHierarchy uniqueName="[Measures].[2023 Unpsent]" caption="2023 Unpsent" measure="1" displayFolder="" measureGroup="Table1" count="0"/>
    <cacheHierarchy uniqueName="[Measures].[Additional Existing Slots Funded]" caption="Additional Existing Slots Funded" measure="1" displayFolder="" measureGroup="Table1" count="0" oneField="1">
      <fieldsUsage count="1">
        <fieldUsage x="0"/>
      </fieldsUsage>
    </cacheHierarchy>
    <cacheHierarchy uniqueName="[Measures].[New Slots Funded]" caption="New Slots Funded" measure="1" displayFolder="" measureGroup="Table1" count="0" oneField="1">
      <fieldsUsage count="1">
        <fieldUsage x="1"/>
      </fieldsUsage>
    </cacheHierarchy>
    <cacheHierarchy uniqueName="[Measures].[Weighted Additional Existing Slots]" caption="Weighted Additional Existing Slots" measure="1" displayFolder="" measureGroup="Table1" count="0"/>
    <cacheHierarchy uniqueName="[Measures].[Weighted New Slots]" caption="Weighted New Slots" measure="1" displayFolder="" measureGroup="Table1" count="0"/>
    <cacheHierarchy uniqueName="[Measures].[Max Score]" caption="Max Score" measure="1" displayFolder="" measureGroup="Table1" count="0"/>
    <cacheHierarchy uniqueName="[Measures].[Min Score]" caption="Min Score" measure="1" displayFolder="" measureGroup="Table1" count="0"/>
    <cacheHierarchy uniqueName="[Measures].[Median Score]" caption="Median Score" measure="1" displayFolder="" measureGroup="Table1" count="0"/>
    <cacheHierarchy uniqueName="[Measures].[Mean Score]" caption="Mean Score" measure="1" displayFolder="" measureGroup="Table1" count="0"/>
    <cacheHierarchy uniqueName="[Measures].[Projects Funded]" caption="Projects Funded" measure="1" displayFolder="" measureGroup="Table1" count="0"/>
    <cacheHierarchy uniqueName="[Measures].[Multi-Year Projects Funded]" caption="Multi-Year Projects Funded" measure="1" displayFolder="" measureGroup="Table1" count="0"/>
    <cacheHierarchy uniqueName="[Measures].[Request]" caption="Request" measure="1" displayFolder="" measureGroup="Strategies" count="0"/>
    <cacheHierarchy uniqueName="[Measures].[First Year Funding]" caption="First Year Funding" measure="1" displayFolder="" measureGroup="Strategies" count="0"/>
    <cacheHierarchy uniqueName="[Measures].[Second Year Funding]" caption="Second Year Funding" measure="1" displayFolder="" measureGroup="Strategies" count="0"/>
    <cacheHierarchy uniqueName="[Measures].[Third Year Funding]" caption="Third Year Funding" measure="1" displayFolder="" measureGroup="Strategies" count="0"/>
    <cacheHierarchy uniqueName="[Measures].[__XL_Count Table1]" caption="__XL_Count Table1" measure="1" displayFolder="" measureGroup="Table1" count="0" hidden="1"/>
    <cacheHierarchy uniqueName="[Measures].[__XL_Count Strategies]" caption="__XL_Count Strategies" measure="1" displayFolder="" measureGroup="Strategies" count="0" hidden="1"/>
    <cacheHierarchy uniqueName="[Measures].[__XL_Count Strategies  Request]" caption="__XL_Count Strategies  Request" measure="1" displayFolder="" measureGroup="Strategies  Request" count="0" hidden="1"/>
    <cacheHierarchy uniqueName="[Measures].[__XL_Count Strategies Filter]" caption="__XL_Count Strategies Filter" measure="1" displayFolder="" measureGroup="Strategies Filter" count="0" hidden="1"/>
    <cacheHierarchy uniqueName="[Measures].[__No measures defined]" caption="__No measures defined" measure="1" displayFolder="" count="0" hidden="1"/>
    <cacheHierarchy uniqueName="[Measures].[Sum of Score]" caption="Sum of Score" measure="1" displayFolder="" measureGroup="Table1" count="0" hidden="1">
      <extLst>
        <ext xmlns:x15="http://schemas.microsoft.com/office/spreadsheetml/2010/11/main" uri="{B97F6D7D-B522-45F9-BDA1-12C45D357490}">
          <x15:cacheHierarchy aggregatedColumn="10"/>
        </ext>
      </extLst>
    </cacheHierarchy>
    <cacheHierarchy uniqueName="[Measures].[Sum of Requested]" caption="Sum of Requested" measure="1" displayFolder="" measureGroup="Strategies  Request" count="0" hidden="1">
      <extLst>
        <ext xmlns:x15="http://schemas.microsoft.com/office/spreadsheetml/2010/11/main" uri="{B97F6D7D-B522-45F9-BDA1-12C45D357490}">
          <x15:cacheHierarchy aggregatedColumn="5"/>
        </ext>
      </extLst>
    </cacheHierarchy>
  </cacheHierarchies>
  <kpis count="0"/>
  <dimensions count="5">
    <dimension measure="1" name="Measures" uniqueName="[Measures]" caption="Measures"/>
    <dimension name="Strategies" uniqueName="[Strategies]" caption="Strategies"/>
    <dimension name="Strategies  Request" uniqueName="[Strategies  Request]" caption="Strategies  Request"/>
    <dimension name="Strategies Filter" uniqueName="[Strategies Filter]" caption="Strategies Filter"/>
    <dimension name="Table1" uniqueName="[Table1]" caption="Table1"/>
  </dimensions>
  <measureGroups count="4">
    <measureGroup name="Strategies" caption="Strategies"/>
    <measureGroup name="Strategies  Request" caption="Strategies  Request"/>
    <measureGroup name="Strategies Filter" caption="Strategies Filter"/>
    <measureGroup name="Table1" caption="Table1"/>
  </measureGroups>
  <maps count="6">
    <map measureGroup="0" dimension="1"/>
    <map measureGroup="0" dimension="3"/>
    <map measureGroup="1" dimension="2"/>
    <map measureGroup="1" dimension="3"/>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thew Baker" refreshedDate="45027.577144097224" backgroundQuery="1" createdVersion="3" refreshedVersion="8" minRefreshableVersion="3" recordCount="0" supportSubquery="1" supportAdvancedDrill="1" xr:uid="{DC113249-7695-4FB4-9281-7328DA6F0BB5}">
  <cacheSource type="external" connectionId="4">
    <extLst>
      <ext xmlns:x14="http://schemas.microsoft.com/office/spreadsheetml/2009/9/main" uri="{F057638F-6D5F-4e77-A914-E7F072B9BCA8}">
        <x14:sourceConnection name="ThisWorkbookDataModel"/>
      </ext>
    </extLst>
  </cacheSource>
  <cacheFields count="0"/>
  <cacheHierarchies count="72">
    <cacheHierarchy uniqueName="[Strategies].[Requested]" caption="Requested" attribute="1" defaultMemberUniqueName="[Strategies].[Requested].[All]" allUniqueName="[Strategies].[Requested].[All]" dimensionUniqueName="[Strategies]" displayFolder="" count="0" memberValueDatatype="5" unbalanced="0"/>
    <cacheHierarchy uniqueName="[Strategies].[Funding Amount]" caption="Funding Amount" attribute="1" defaultMemberUniqueName="[Strategies].[Funding Amount].[All]" allUniqueName="[Strategies].[Funding Amount].[All]" dimensionUniqueName="[Strategies]" displayFolder="" count="0" memberValueDatatype="5" unbalanced="0"/>
    <cacheHierarchy uniqueName="[Strategies].[Multi-year Year 2]" caption="Multi-year Year 2" attribute="1" defaultMemberUniqueName="[Strategies].[Multi-year Year 2].[All]" allUniqueName="[Strategies].[Multi-year Year 2].[All]" dimensionUniqueName="[Strategies]" displayFolder="" count="0" memberValueDatatype="20" unbalanced="0"/>
    <cacheHierarchy uniqueName="[Strategies].[Multi-year Year 3]" caption="Multi-year Year 3" attribute="1" defaultMemberUniqueName="[Strategies].[Multi-year Year 3].[All]" allUniqueName="[Strategies].[Multi-year Year 3].[All]" dimensionUniqueName="[Strategies]" displayFolder="" count="0" memberValueDatatype="20" unbalanced="0"/>
    <cacheHierarchy uniqueName="[Strategies].[Value]" caption="Value" attribute="1" defaultMemberUniqueName="[Strategies].[Value].[All]" allUniqueName="[Strategies].[Value].[All]" dimensionUniqueName="[Strategies]" displayFolder="" count="0" memberValueDatatype="130" unbalanced="0"/>
    <cacheHierarchy uniqueName="[Strategies  Request].[Requested]" caption="Requested" attribute="1" defaultMemberUniqueName="[Strategies  Request].[Requested].[All]" allUniqueName="[Strategies  Request].[Requested].[All]" dimensionUniqueName="[Strategies  Request]" displayFolder="" count="0" memberValueDatatype="5" unbalanced="0"/>
    <cacheHierarchy uniqueName="[Strategies  Request].[Value]" caption="Value" attribute="1" defaultMemberUniqueName="[Strategies  Request].[Value].[All]" allUniqueName="[Strategies  Request].[Value].[All]" dimensionUniqueName="[Strategies  Request]" displayFolder="" count="0" memberValueDatatype="130" unbalanced="0"/>
    <cacheHierarchy uniqueName="[Strategies Filter].[Value]" caption="Value" attribute="1" defaultMemberUniqueName="[Strategies Filter].[Value].[All]" allUniqueName="[Strategies Filter].[Value].[All]" dimensionUniqueName="[Strategies Filter]" displayFolder="" count="0" memberValueDatatype="130" unbalanced="0"/>
    <cacheHierarchy uniqueName="[Table1].[Organization]" caption="Organization" attribute="1" defaultMemberUniqueName="[Table1].[Organization].[All]" allUniqueName="[Table1].[Organization].[All]" dimensionUniqueName="[Table1]" displayFolder="" count="0" memberValueDatatype="130" unbalanced="0"/>
    <cacheHierarchy uniqueName="[Table1].[Requested]" caption="Requested" attribute="1" defaultMemberUniqueName="[Table1].[Requested].[All]" allUniqueName="[Table1].[Requested].[All]" dimensionUniqueName="[Table1]" displayFolder="" count="0" memberValueDatatype="5" unbalanced="0"/>
    <cacheHierarchy uniqueName="[Table1].[Score]" caption="Score" attribute="1" defaultMemberUniqueName="[Table1].[Score].[All]" allUniqueName="[Table1].[Score].[All]" dimensionUniqueName="[Table1]" displayFolder="" count="0" memberValueDatatype="5" unbalanced="0"/>
    <cacheHierarchy uniqueName="[Table1].[Funding Amount]" caption="Funding Amount" attribute="1" defaultMemberUniqueName="[Table1].[Funding Amount].[All]" allUniqueName="[Table1].[Funding Amount].[All]" dimensionUniqueName="[Table1]" displayFolder="" count="0" memberValueDatatype="5" unbalanced="0"/>
    <cacheHierarchy uniqueName="[Table1].[% Funded]" caption="% Funded" attribute="1" defaultMemberUniqueName="[Table1].[% Funded].[All]" allUniqueName="[Table1].[% Funded].[All]" dimensionUniqueName="[Table1]" displayFolder="" count="0" memberValueDatatype="20" unbalanced="0"/>
    <cacheHierarchy uniqueName="[Table1].[# Recommend Funding]" caption="# Recommend Funding" attribute="1" defaultMemberUniqueName="[Table1].[# Recommend Funding].[All]" allUniqueName="[Table1].[# Recommend Funding].[All]" dimensionUniqueName="[Table1]" displayFolder="" count="0" memberValueDatatype="20" unbalanced="0"/>
    <cacheHierarchy uniqueName="[Table1].[# Scored]" caption="# Scored" attribute="1" defaultMemberUniqueName="[Table1].[# Scored].[All]" allUniqueName="[Table1].[# Scored].[All]" dimensionUniqueName="[Table1]" displayFolder="" count="0" memberValueDatatype="20" unbalanced="0"/>
    <cacheHierarchy uniqueName="[Table1].[% Recommend]" caption="% Recommend" attribute="1" defaultMemberUniqueName="[Table1].[% Recommend].[All]" allUniqueName="[Table1].[% Recommend].[All]" dimensionUniqueName="[Table1]" displayFolder="" count="0" memberValueDatatype="5" unbalanced="0"/>
    <cacheHierarchy uniqueName="[Table1].[Slots]" caption="Slots" attribute="1" defaultMemberUniqueName="[Table1].[Slots].[All]" allUniqueName="[Table1].[Slots].[All]" dimensionUniqueName="[Table1]" displayFolder="" count="0" memberValueDatatype="130" unbalanced="0"/>
    <cacheHierarchy uniqueName="[Table1].[Existing Slots]" caption="Existing Slots" attribute="1" defaultMemberUniqueName="[Table1].[Existing Slots].[All]" allUniqueName="[Table1].[Existing Slots].[All]" dimensionUniqueName="[Table1]" displayFolder="" count="0" memberValueDatatype="20" unbalanced="0"/>
    <cacheHierarchy uniqueName="[Table1].[New Slots]" caption="New Slots" attribute="1" defaultMemberUniqueName="[Table1].[New Slots].[All]" allUniqueName="[Table1].[New Slots].[All]" dimensionUniqueName="[Table1]" displayFolder="" count="0" memberValueDatatype="20" unbalanced="0"/>
    <cacheHierarchy uniqueName="[Table1].[Open existing slots due to staffing]" caption="Open existing slots due to staffing" attribute="1" defaultMemberUniqueName="[Table1].[Open existing slots due to staffing].[All]" allUniqueName="[Table1].[Open existing slots due to staffing].[All]" dimensionUniqueName="[Table1]" displayFolder="" count="0" memberValueDatatype="130" unbalanced="0"/>
    <cacheHierarchy uniqueName="[Table1].[# Recommend multi-year funding]" caption="# Recommend multi-year funding" attribute="1" defaultMemberUniqueName="[Table1].[# Recommend multi-year funding].[All]" allUniqueName="[Table1].[# Recommend multi-year funding].[All]" dimensionUniqueName="[Table1]" displayFolder="" count="0" memberValueDatatype="20" unbalanced="0"/>
    <cacheHierarchy uniqueName="[Table1].[Multi-year Request?]" caption="Multi-year Request?" attribute="1" defaultMemberUniqueName="[Table1].[Multi-year Request?].[All]" allUniqueName="[Table1].[Multi-year Request?].[All]" dimensionUniqueName="[Table1]" displayFolder="" count="0" memberValueDatatype="130" unbalanced="0"/>
    <cacheHierarchy uniqueName="[Table1].[Multi-year Year 2]" caption="Multi-year Year 2" attribute="1" defaultMemberUniqueName="[Table1].[Multi-year Year 2].[All]" allUniqueName="[Table1].[Multi-year Year 2].[All]" dimensionUniqueName="[Table1]" displayFolder="" count="0" memberValueDatatype="20" unbalanced="0"/>
    <cacheHierarchy uniqueName="[Table1].[Multi-year Year 3]" caption="Multi-year Year 3" attribute="1" defaultMemberUniqueName="[Table1].[Multi-year Year 3].[All]" allUniqueName="[Table1].[Multi-year Year 3].[All]" dimensionUniqueName="[Table1]" displayFolder="" count="0" memberValueDatatype="20" unbalanced="0"/>
    <cacheHierarchy uniqueName="[Table1].[Zip Code]" caption="Zip Code" attribute="1" defaultMemberUniqueName="[Table1].[Zip Code].[All]" allUniqueName="[Table1].[Zip Code].[All]" dimensionUniqueName="[Table1]" displayFolder="" count="0" memberValueDatatype="20" unbalanced="0"/>
    <cacheHierarchy uniqueName="[Table1].[Unspent Funds FY20]" caption="Unspent Funds FY20" attribute="1" defaultMemberUniqueName="[Table1].[Unspent Funds FY20].[All]" allUniqueName="[Table1].[Unspent Funds FY20].[All]" dimensionUniqueName="[Table1]" displayFolder="" count="0" memberValueDatatype="20" unbalanced="0"/>
    <cacheHierarchy uniqueName="[Table1].[Unspent Funds FY21]" caption="Unspent Funds FY21" attribute="1" defaultMemberUniqueName="[Table1].[Unspent Funds FY21].[All]" allUniqueName="[Table1].[Unspent Funds FY21].[All]" dimensionUniqueName="[Table1]" displayFolder="" count="0" memberValueDatatype="20" unbalanced="0"/>
    <cacheHierarchy uniqueName="[Table1].[Unspent Funds FY22]" caption="Unspent Funds FY22" attribute="1" defaultMemberUniqueName="[Table1].[Unspent Funds FY22].[All]" allUniqueName="[Table1].[Unspent Funds FY22].[All]" dimensionUniqueName="[Table1]" displayFolder="" count="0" memberValueDatatype="20" unbalanced="0"/>
    <cacheHierarchy uniqueName="[Table1].[Unspent Funds FY23]" caption="Unspent Funds FY23" attribute="1" defaultMemberUniqueName="[Table1].[Unspent Funds FY23].[All]" allUniqueName="[Table1].[Unspent Funds FY23].[All]" dimensionUniqueName="[Table1]" displayFolder="" count="0" memberValueDatatype="20" unbalanced="0"/>
    <cacheHierarchy uniqueName="[Table1].[Strategy]" caption="Strategy" attribute="1" defaultMemberUniqueName="[Table1].[Strategy].[All]" allUniqueName="[Table1].[Strategy].[All]" dimensionUniqueName="[Table1]" displayFolder="" count="0" memberValueDatatype="130" unbalanced="0"/>
    <cacheHierarchy uniqueName="[Table1].[Existing Slots (Weighted)]" caption="Existing Slots (Weighted)" attribute="1" defaultMemberUniqueName="[Table1].[Existing Slots (Weighted)].[All]" allUniqueName="[Table1].[Existing Slots (Weighted)].[All]" dimensionUniqueName="[Table1]" displayFolder="" count="0" memberValueDatatype="20" unbalanced="0"/>
    <cacheHierarchy uniqueName="[Table1].[New Slots (Weighted)]" caption="New Slots (Weighted)" attribute="1" defaultMemberUniqueName="[Table1].[New Slots (Weighted)].[All]" allUniqueName="[Table1].[New Slots (Weighted)].[All]" dimensionUniqueName="[Table1]" displayFolder="" count="0" memberValueDatatype="20" unbalanced="0"/>
    <cacheHierarchy uniqueName="[Measures].[Max Requested]" caption="Max Requested" measure="1" displayFolder="" measureGroup="Table1" count="0"/>
    <cacheHierarchy uniqueName="[Measures].[Min Requested]" caption="Min Requested" measure="1" displayFolder="" measureGroup="Table1" count="0"/>
    <cacheHierarchy uniqueName="[Measures].[Median Requested]" caption="Median Requested" measure="1" displayFolder="" measureGroup="Table1" count="0"/>
    <cacheHierarchy uniqueName="[Measures].[Mean Requested]" caption="Mean Requested" measure="1" displayFolder="" measureGroup="Table1" count="0"/>
    <cacheHierarchy uniqueName="[Measures].[Max Funded]" caption="Max Funded" measure="1" displayFolder="" measureGroup="Table1" count="0"/>
    <cacheHierarchy uniqueName="[Measures].[Min Funded]" caption="Min Funded" measure="1" displayFolder="" measureGroup="Table1" count="0"/>
    <cacheHierarchy uniqueName="[Measures].[Median Funded]" caption="Median Funded" measure="1" displayFolder="" measureGroup="Table1" count="0"/>
    <cacheHierarchy uniqueName="[Measures].[Mean Funded]" caption="Mean Funded" measure="1" displayFolder="" measureGroup="Table1" count="0"/>
    <cacheHierarchy uniqueName="[Measures].[Projects]" caption="Projects" measure="1" displayFolder="" measureGroup="Table1" count="0"/>
    <cacheHierarchy uniqueName="[Measures].[Multi-Year Projects]" caption="Multi-Year Projects" measure="1" displayFolder="" measureGroup="Table1" count="0"/>
    <cacheHierarchy uniqueName="[Measures].[Requested Amount]" caption="Requested Amount" measure="1" displayFolder="" measureGroup="Table1" count="0"/>
    <cacheHierarchy uniqueName="[Measures].[Funded Amount]" caption="Funded Amount" measure="1" displayFolder="" measureGroup="Table1" count="0"/>
    <cacheHierarchy uniqueName="[Measures].[First Year Funds]" caption="First Year Funds" measure="1" displayFolder="" measureGroup="Table1" count="0"/>
    <cacheHierarchy uniqueName="[Measures].[Second Year Funds]" caption="Second Year Funds" measure="1" displayFolder="" measureGroup="Table1" count="0"/>
    <cacheHierarchy uniqueName="[Measures].[Third Year Funds]" caption="Third Year Funds" measure="1" displayFolder="" measureGroup="Table1" count="0"/>
    <cacheHierarchy uniqueName="[Measures].[2020 Unspent]" caption="2020 Unspent" measure="1" displayFolder="" measureGroup="Table1" count="0"/>
    <cacheHierarchy uniqueName="[Measures].[2021 Unspent]" caption="2021 Unspent" measure="1" displayFolder="" measureGroup="Table1" count="0"/>
    <cacheHierarchy uniqueName="[Measures].[2022 Unspent]" caption="2022 Unspent" measure="1" displayFolder="" measureGroup="Table1" count="0"/>
    <cacheHierarchy uniqueName="[Measures].[2023 Unpsent]" caption="2023 Unpsent" measure="1" displayFolder="" measureGroup="Table1" count="0"/>
    <cacheHierarchy uniqueName="[Measures].[Additional Existing Slots Funded]" caption="Additional Existing Slots Funded" measure="1" displayFolder="" measureGroup="Table1" count="0"/>
    <cacheHierarchy uniqueName="[Measures].[New Slots Funded]" caption="New Slots Funded" measure="1" displayFolder="" measureGroup="Table1" count="0"/>
    <cacheHierarchy uniqueName="[Measures].[Weighted Additional Existing Slots]" caption="Weighted Additional Existing Slots" measure="1" displayFolder="" measureGroup="Table1" count="0"/>
    <cacheHierarchy uniqueName="[Measures].[Weighted New Slots]" caption="Weighted New Slots" measure="1" displayFolder="" measureGroup="Table1" count="0"/>
    <cacheHierarchy uniqueName="[Measures].[Max Score]" caption="Max Score" measure="1" displayFolder="" measureGroup="Table1" count="0"/>
    <cacheHierarchy uniqueName="[Measures].[Min Score]" caption="Min Score" measure="1" displayFolder="" measureGroup="Table1" count="0"/>
    <cacheHierarchy uniqueName="[Measures].[Median Score]" caption="Median Score" measure="1" displayFolder="" measureGroup="Table1" count="0"/>
    <cacheHierarchy uniqueName="[Measures].[Mean Score]" caption="Mean Score" measure="1" displayFolder="" measureGroup="Table1" count="0"/>
    <cacheHierarchy uniqueName="[Measures].[Projects Funded]" caption="Projects Funded" measure="1" displayFolder="" measureGroup="Table1" count="0"/>
    <cacheHierarchy uniqueName="[Measures].[Multi-Year Projects Funded]" caption="Multi-Year Projects Funded" measure="1" displayFolder="" measureGroup="Table1" count="0"/>
    <cacheHierarchy uniqueName="[Measures].[Request]" caption="Request" measure="1" displayFolder="" measureGroup="Strategies" count="0"/>
    <cacheHierarchy uniqueName="[Measures].[First Year Funding]" caption="First Year Funding" measure="1" displayFolder="" measureGroup="Strategies" count="0"/>
    <cacheHierarchy uniqueName="[Measures].[Second Year Funding]" caption="Second Year Funding" measure="1" displayFolder="" measureGroup="Strategies" count="0"/>
    <cacheHierarchy uniqueName="[Measures].[Third Year Funding]" caption="Third Year Funding" measure="1" displayFolder="" measureGroup="Strategies" count="0"/>
    <cacheHierarchy uniqueName="[Measures].[__XL_Count Table1]" caption="__XL_Count Table1" measure="1" displayFolder="" measureGroup="Table1" count="0" hidden="1"/>
    <cacheHierarchy uniqueName="[Measures].[__XL_Count Strategies]" caption="__XL_Count Strategies" measure="1" displayFolder="" measureGroup="Strategies" count="0" hidden="1"/>
    <cacheHierarchy uniqueName="[Measures].[__XL_Count Strategies  Request]" caption="__XL_Count Strategies  Request" measure="1" displayFolder="" measureGroup="Strategies  Request" count="0" hidden="1"/>
    <cacheHierarchy uniqueName="[Measures].[__XL_Count Strategies Filter]" caption="__XL_Count Strategies Filter" measure="1" displayFolder="" measureGroup="Strategies Filter" count="0" hidden="1"/>
    <cacheHierarchy uniqueName="[Measures].[__No measures defined]" caption="__No measures defined" measure="1" displayFolder="" count="0" hidden="1"/>
    <cacheHierarchy uniqueName="[Measures].[Sum of Score]" caption="Sum of Score" measure="1" displayFolder="" measureGroup="Table1" count="0" hidden="1">
      <extLst>
        <ext xmlns:x15="http://schemas.microsoft.com/office/spreadsheetml/2010/11/main" uri="{B97F6D7D-B522-45F9-BDA1-12C45D357490}">
          <x15:cacheHierarchy aggregatedColumn="10"/>
        </ext>
      </extLst>
    </cacheHierarchy>
    <cacheHierarchy uniqueName="[Measures].[Sum of Requested]" caption="Sum of Requested" measure="1" displayFolder="" measureGroup="Strategies  Request" count="0" hidden="1">
      <extLst>
        <ext xmlns:x15="http://schemas.microsoft.com/office/spreadsheetml/2010/11/main" uri="{B97F6D7D-B522-45F9-BDA1-12C45D357490}">
          <x15:cacheHierarchy aggregatedColumn="5"/>
        </ext>
      </extLst>
    </cacheHierarchy>
  </cacheHierarchies>
  <kpis count="0"/>
  <dimensions count="5">
    <dimension measure="1" name="Measures" uniqueName="[Measures]" caption="Measures"/>
    <dimension name="Strategies" uniqueName="[Strategies]" caption="Strategies"/>
    <dimension name="Strategies  Request" uniqueName="[Strategies  Request]" caption="Strategies  Request"/>
    <dimension name="Strategies Filter" uniqueName="[Strategies Filter]" caption="Strategies Filter"/>
    <dimension name="Table1" uniqueName="[Table1]" caption="Table1"/>
  </dimensions>
  <measureGroups count="4">
    <measureGroup name="Strategies" caption="Strategies"/>
    <measureGroup name="Strategies  Request" caption="Strategies  Request"/>
    <measureGroup name="Strategies Filter" caption="Strategies Filter"/>
    <measureGroup name="Table1" caption="Table1"/>
  </measureGroups>
  <maps count="6">
    <map measureGroup="0" dimension="1"/>
    <map measureGroup="0" dimension="3"/>
    <map measureGroup="1" dimension="2"/>
    <map measureGroup="1" dimension="3"/>
    <map measureGroup="2" dimension="3"/>
    <map measureGroup="3" dimension="4"/>
  </maps>
  <extLst>
    <ext xmlns:x14="http://schemas.microsoft.com/office/spreadsheetml/2009/9/main" uri="{725AE2AE-9491-48be-B2B4-4EB974FC3084}">
      <x14:pivotCacheDefinition slicerData="1" pivotCacheId="1060577923"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thew Baker" refreshedDate="45027.577145023148" backgroundQuery="1" createdVersion="8" refreshedVersion="8" minRefreshableVersion="3" recordCount="0" supportSubquery="1" supportAdvancedDrill="1" xr:uid="{83A9740A-A7AB-4482-B16F-D76103EA1148}">
  <cacheSource type="external" connectionId="4"/>
  <cacheFields count="6">
    <cacheField name="[Strategies].[Value].[Value]" caption="Value" numFmtId="0" hierarchy="4" level="1">
      <sharedItems containsSemiMixedTypes="0" containsNonDate="0" containsString="0"/>
    </cacheField>
    <cacheField name="[Measures].[Request]" caption="Request" numFmtId="0" hierarchy="61" level="32767"/>
    <cacheField name="[Measures].[First Year Funding]" caption="First Year Funding" numFmtId="0" hierarchy="62" level="32767"/>
    <cacheField name="[Measures].[Second Year Funding]" caption="Second Year Funding" numFmtId="0" hierarchy="63" level="32767"/>
    <cacheField name="[Measures].[Third Year Funding]" caption="Third Year Funding" numFmtId="0" hierarchy="64" level="32767"/>
    <cacheField name="[Strategies Filter].[Value].[Value]" caption="Value" numFmtId="0" hierarchy="7" level="1">
      <sharedItems containsSemiMixedTypes="0" containsNonDate="0" containsString="0"/>
    </cacheField>
  </cacheFields>
  <cacheHierarchies count="72">
    <cacheHierarchy uniqueName="[Strategies].[Requested]" caption="Requested" attribute="1" defaultMemberUniqueName="[Strategies].[Requested].[All]" allUniqueName="[Strategies].[Requested].[All]" dimensionUniqueName="[Strategies]" displayFolder="" count="0" memberValueDatatype="5" unbalanced="0"/>
    <cacheHierarchy uniqueName="[Strategies].[Funding Amount]" caption="Funding Amount" attribute="1" defaultMemberUniqueName="[Strategies].[Funding Amount].[All]" allUniqueName="[Strategies].[Funding Amount].[All]" dimensionUniqueName="[Strategies]" displayFolder="" count="0" memberValueDatatype="5" unbalanced="0"/>
    <cacheHierarchy uniqueName="[Strategies].[Multi-year Year 2]" caption="Multi-year Year 2" attribute="1" defaultMemberUniqueName="[Strategies].[Multi-year Year 2].[All]" allUniqueName="[Strategies].[Multi-year Year 2].[All]" dimensionUniqueName="[Strategies]" displayFolder="" count="0" memberValueDatatype="20" unbalanced="0"/>
    <cacheHierarchy uniqueName="[Strategies].[Multi-year Year 3]" caption="Multi-year Year 3" attribute="1" defaultMemberUniqueName="[Strategies].[Multi-year Year 3].[All]" allUniqueName="[Strategies].[Multi-year Year 3].[All]" dimensionUniqueName="[Strategies]" displayFolder="" count="0" memberValueDatatype="20" unbalanced="0"/>
    <cacheHierarchy uniqueName="[Strategies].[Value]" caption="Value" attribute="1" defaultMemberUniqueName="[Strategies].[Value].[All]" allUniqueName="[Strategies].[Value].[All]" dimensionUniqueName="[Strategies]" displayFolder="" count="2" memberValueDatatype="130" unbalanced="0">
      <fieldsUsage count="2">
        <fieldUsage x="-1"/>
        <fieldUsage x="0"/>
      </fieldsUsage>
    </cacheHierarchy>
    <cacheHierarchy uniqueName="[Strategies  Request].[Requested]" caption="Requested" attribute="1" defaultMemberUniqueName="[Strategies  Request].[Requested].[All]" allUniqueName="[Strategies  Request].[Requested].[All]" dimensionUniqueName="[Strategies  Request]" displayFolder="" count="0" memberValueDatatype="5" unbalanced="0"/>
    <cacheHierarchy uniqueName="[Strategies  Request].[Value]" caption="Value" attribute="1" defaultMemberUniqueName="[Strategies  Request].[Value].[All]" allUniqueName="[Strategies  Request].[Value].[All]" dimensionUniqueName="[Strategies  Request]" displayFolder="" count="0" memberValueDatatype="130" unbalanced="0"/>
    <cacheHierarchy uniqueName="[Strategies Filter].[Value]" caption="Value" attribute="1" defaultMemberUniqueName="[Strategies Filter].[Value].[All]" allUniqueName="[Strategies Filter].[Value].[All]" dimensionUniqueName="[Strategies Filter]" displayFolder="" count="2" memberValueDatatype="130" unbalanced="0">
      <fieldsUsage count="2">
        <fieldUsage x="-1"/>
        <fieldUsage x="5"/>
      </fieldsUsage>
    </cacheHierarchy>
    <cacheHierarchy uniqueName="[Table1].[Organization]" caption="Organization" attribute="1" defaultMemberUniqueName="[Table1].[Organization].[All]" allUniqueName="[Table1].[Organization].[All]" dimensionUniqueName="[Table1]" displayFolder="" count="0" memberValueDatatype="130" unbalanced="0"/>
    <cacheHierarchy uniqueName="[Table1].[Requested]" caption="Requested" attribute="1" defaultMemberUniqueName="[Table1].[Requested].[All]" allUniqueName="[Table1].[Requested].[All]" dimensionUniqueName="[Table1]" displayFolder="" count="0" memberValueDatatype="5" unbalanced="0"/>
    <cacheHierarchy uniqueName="[Table1].[Score]" caption="Score" attribute="1" defaultMemberUniqueName="[Table1].[Score].[All]" allUniqueName="[Table1].[Score].[All]" dimensionUniqueName="[Table1]" displayFolder="" count="0" memberValueDatatype="5" unbalanced="0"/>
    <cacheHierarchy uniqueName="[Table1].[Funding Amount]" caption="Funding Amount" attribute="1" defaultMemberUniqueName="[Table1].[Funding Amount].[All]" allUniqueName="[Table1].[Funding Amount].[All]" dimensionUniqueName="[Table1]" displayFolder="" count="0" memberValueDatatype="5" unbalanced="0"/>
    <cacheHierarchy uniqueName="[Table1].[% Funded]" caption="% Funded" attribute="1" defaultMemberUniqueName="[Table1].[% Funded].[All]" allUniqueName="[Table1].[% Funded].[All]" dimensionUniqueName="[Table1]" displayFolder="" count="0" memberValueDatatype="20" unbalanced="0"/>
    <cacheHierarchy uniqueName="[Table1].[# Recommend Funding]" caption="# Recommend Funding" attribute="1" defaultMemberUniqueName="[Table1].[# Recommend Funding].[All]" allUniqueName="[Table1].[# Recommend Funding].[All]" dimensionUniqueName="[Table1]" displayFolder="" count="0" memberValueDatatype="20" unbalanced="0"/>
    <cacheHierarchy uniqueName="[Table1].[# Scored]" caption="# Scored" attribute="1" defaultMemberUniqueName="[Table1].[# Scored].[All]" allUniqueName="[Table1].[# Scored].[All]" dimensionUniqueName="[Table1]" displayFolder="" count="0" memberValueDatatype="20" unbalanced="0"/>
    <cacheHierarchy uniqueName="[Table1].[% Recommend]" caption="% Recommend" attribute="1" defaultMemberUniqueName="[Table1].[% Recommend].[All]" allUniqueName="[Table1].[% Recommend].[All]" dimensionUniqueName="[Table1]" displayFolder="" count="0" memberValueDatatype="5" unbalanced="0"/>
    <cacheHierarchy uniqueName="[Table1].[Slots]" caption="Slots" attribute="1" defaultMemberUniqueName="[Table1].[Slots].[All]" allUniqueName="[Table1].[Slots].[All]" dimensionUniqueName="[Table1]" displayFolder="" count="0" memberValueDatatype="130" unbalanced="0"/>
    <cacheHierarchy uniqueName="[Table1].[Existing Slots]" caption="Existing Slots" attribute="1" defaultMemberUniqueName="[Table1].[Existing Slots].[All]" allUniqueName="[Table1].[Existing Slots].[All]" dimensionUniqueName="[Table1]" displayFolder="" count="0" memberValueDatatype="20" unbalanced="0"/>
    <cacheHierarchy uniqueName="[Table1].[New Slots]" caption="New Slots" attribute="1" defaultMemberUniqueName="[Table1].[New Slots].[All]" allUniqueName="[Table1].[New Slots].[All]" dimensionUniqueName="[Table1]" displayFolder="" count="0" memberValueDatatype="20" unbalanced="0"/>
    <cacheHierarchy uniqueName="[Table1].[Open existing slots due to staffing]" caption="Open existing slots due to staffing" attribute="1" defaultMemberUniqueName="[Table1].[Open existing slots due to staffing].[All]" allUniqueName="[Table1].[Open existing slots due to staffing].[All]" dimensionUniqueName="[Table1]" displayFolder="" count="0" memberValueDatatype="130" unbalanced="0"/>
    <cacheHierarchy uniqueName="[Table1].[# Recommend multi-year funding]" caption="# Recommend multi-year funding" attribute="1" defaultMemberUniqueName="[Table1].[# Recommend multi-year funding].[All]" allUniqueName="[Table1].[# Recommend multi-year funding].[All]" dimensionUniqueName="[Table1]" displayFolder="" count="0" memberValueDatatype="20" unbalanced="0"/>
    <cacheHierarchy uniqueName="[Table1].[Multi-year Request?]" caption="Multi-year Request?" attribute="1" defaultMemberUniqueName="[Table1].[Multi-year Request?].[All]" allUniqueName="[Table1].[Multi-year Request?].[All]" dimensionUniqueName="[Table1]" displayFolder="" count="0" memberValueDatatype="130" unbalanced="0"/>
    <cacheHierarchy uniqueName="[Table1].[Multi-year Year 2]" caption="Multi-year Year 2" attribute="1" defaultMemberUniqueName="[Table1].[Multi-year Year 2].[All]" allUniqueName="[Table1].[Multi-year Year 2].[All]" dimensionUniqueName="[Table1]" displayFolder="" count="0" memberValueDatatype="20" unbalanced="0"/>
    <cacheHierarchy uniqueName="[Table1].[Multi-year Year 3]" caption="Multi-year Year 3" attribute="1" defaultMemberUniqueName="[Table1].[Multi-year Year 3].[All]" allUniqueName="[Table1].[Multi-year Year 3].[All]" dimensionUniqueName="[Table1]" displayFolder="" count="0" memberValueDatatype="20" unbalanced="0"/>
    <cacheHierarchy uniqueName="[Table1].[Zip Code]" caption="Zip Code" attribute="1" defaultMemberUniqueName="[Table1].[Zip Code].[All]" allUniqueName="[Table1].[Zip Code].[All]" dimensionUniqueName="[Table1]" displayFolder="" count="0" memberValueDatatype="20" unbalanced="0"/>
    <cacheHierarchy uniqueName="[Table1].[Unspent Funds FY20]" caption="Unspent Funds FY20" attribute="1" defaultMemberUniqueName="[Table1].[Unspent Funds FY20].[All]" allUniqueName="[Table1].[Unspent Funds FY20].[All]" dimensionUniqueName="[Table1]" displayFolder="" count="0" memberValueDatatype="20" unbalanced="0"/>
    <cacheHierarchy uniqueName="[Table1].[Unspent Funds FY21]" caption="Unspent Funds FY21" attribute="1" defaultMemberUniqueName="[Table1].[Unspent Funds FY21].[All]" allUniqueName="[Table1].[Unspent Funds FY21].[All]" dimensionUniqueName="[Table1]" displayFolder="" count="0" memberValueDatatype="20" unbalanced="0"/>
    <cacheHierarchy uniqueName="[Table1].[Unspent Funds FY22]" caption="Unspent Funds FY22" attribute="1" defaultMemberUniqueName="[Table1].[Unspent Funds FY22].[All]" allUniqueName="[Table1].[Unspent Funds FY22].[All]" dimensionUniqueName="[Table1]" displayFolder="" count="0" memberValueDatatype="20" unbalanced="0"/>
    <cacheHierarchy uniqueName="[Table1].[Unspent Funds FY23]" caption="Unspent Funds FY23" attribute="1" defaultMemberUniqueName="[Table1].[Unspent Funds FY23].[All]" allUniqueName="[Table1].[Unspent Funds FY23].[All]" dimensionUniqueName="[Table1]" displayFolder="" count="0" memberValueDatatype="20" unbalanced="0"/>
    <cacheHierarchy uniqueName="[Table1].[Strategy]" caption="Strategy" attribute="1" defaultMemberUniqueName="[Table1].[Strategy].[All]" allUniqueName="[Table1].[Strategy].[All]" dimensionUniqueName="[Table1]" displayFolder="" count="0" memberValueDatatype="130" unbalanced="0"/>
    <cacheHierarchy uniqueName="[Table1].[Existing Slots (Weighted)]" caption="Existing Slots (Weighted)" attribute="1" defaultMemberUniqueName="[Table1].[Existing Slots (Weighted)].[All]" allUniqueName="[Table1].[Existing Slots (Weighted)].[All]" dimensionUniqueName="[Table1]" displayFolder="" count="0" memberValueDatatype="20" unbalanced="0"/>
    <cacheHierarchy uniqueName="[Table1].[New Slots (Weighted)]" caption="New Slots (Weighted)" attribute="1" defaultMemberUniqueName="[Table1].[New Slots (Weighted)].[All]" allUniqueName="[Table1].[New Slots (Weighted)].[All]" dimensionUniqueName="[Table1]" displayFolder="" count="0" memberValueDatatype="20" unbalanced="0"/>
    <cacheHierarchy uniqueName="[Measures].[Max Requested]" caption="Max Requested" measure="1" displayFolder="" measureGroup="Table1" count="0"/>
    <cacheHierarchy uniqueName="[Measures].[Min Requested]" caption="Min Requested" measure="1" displayFolder="" measureGroup="Table1" count="0"/>
    <cacheHierarchy uniqueName="[Measures].[Median Requested]" caption="Median Requested" measure="1" displayFolder="" measureGroup="Table1" count="0"/>
    <cacheHierarchy uniqueName="[Measures].[Mean Requested]" caption="Mean Requested" measure="1" displayFolder="" measureGroup="Table1" count="0"/>
    <cacheHierarchy uniqueName="[Measures].[Max Funded]" caption="Max Funded" measure="1" displayFolder="" measureGroup="Table1" count="0"/>
    <cacheHierarchy uniqueName="[Measures].[Min Funded]" caption="Min Funded" measure="1" displayFolder="" measureGroup="Table1" count="0"/>
    <cacheHierarchy uniqueName="[Measures].[Median Funded]" caption="Median Funded" measure="1" displayFolder="" measureGroup="Table1" count="0"/>
    <cacheHierarchy uniqueName="[Measures].[Mean Funded]" caption="Mean Funded" measure="1" displayFolder="" measureGroup="Table1" count="0"/>
    <cacheHierarchy uniqueName="[Measures].[Projects]" caption="Projects" measure="1" displayFolder="" measureGroup="Table1" count="0"/>
    <cacheHierarchy uniqueName="[Measures].[Multi-Year Projects]" caption="Multi-Year Projects" measure="1" displayFolder="" measureGroup="Table1" count="0"/>
    <cacheHierarchy uniqueName="[Measures].[Requested Amount]" caption="Requested Amount" measure="1" displayFolder="" measureGroup="Table1" count="0"/>
    <cacheHierarchy uniqueName="[Measures].[Funded Amount]" caption="Funded Amount" measure="1" displayFolder="" measureGroup="Table1" count="0"/>
    <cacheHierarchy uniqueName="[Measures].[First Year Funds]" caption="First Year Funds" measure="1" displayFolder="" measureGroup="Table1" count="0"/>
    <cacheHierarchy uniqueName="[Measures].[Second Year Funds]" caption="Second Year Funds" measure="1" displayFolder="" measureGroup="Table1" count="0"/>
    <cacheHierarchy uniqueName="[Measures].[Third Year Funds]" caption="Third Year Funds" measure="1" displayFolder="" measureGroup="Table1" count="0"/>
    <cacheHierarchy uniqueName="[Measures].[2020 Unspent]" caption="2020 Unspent" measure="1" displayFolder="" measureGroup="Table1" count="0"/>
    <cacheHierarchy uniqueName="[Measures].[2021 Unspent]" caption="2021 Unspent" measure="1" displayFolder="" measureGroup="Table1" count="0"/>
    <cacheHierarchy uniqueName="[Measures].[2022 Unspent]" caption="2022 Unspent" measure="1" displayFolder="" measureGroup="Table1" count="0"/>
    <cacheHierarchy uniqueName="[Measures].[2023 Unpsent]" caption="2023 Unpsent" measure="1" displayFolder="" measureGroup="Table1" count="0"/>
    <cacheHierarchy uniqueName="[Measures].[Additional Existing Slots Funded]" caption="Additional Existing Slots Funded" measure="1" displayFolder="" measureGroup="Table1" count="0"/>
    <cacheHierarchy uniqueName="[Measures].[New Slots Funded]" caption="New Slots Funded" measure="1" displayFolder="" measureGroup="Table1" count="0"/>
    <cacheHierarchy uniqueName="[Measures].[Weighted Additional Existing Slots]" caption="Weighted Additional Existing Slots" measure="1" displayFolder="" measureGroup="Table1" count="0"/>
    <cacheHierarchy uniqueName="[Measures].[Weighted New Slots]" caption="Weighted New Slots" measure="1" displayFolder="" measureGroup="Table1" count="0"/>
    <cacheHierarchy uniqueName="[Measures].[Max Score]" caption="Max Score" measure="1" displayFolder="" measureGroup="Table1" count="0"/>
    <cacheHierarchy uniqueName="[Measures].[Min Score]" caption="Min Score" measure="1" displayFolder="" measureGroup="Table1" count="0"/>
    <cacheHierarchy uniqueName="[Measures].[Median Score]" caption="Median Score" measure="1" displayFolder="" measureGroup="Table1" count="0"/>
    <cacheHierarchy uniqueName="[Measures].[Mean Score]" caption="Mean Score" measure="1" displayFolder="" measureGroup="Table1" count="0"/>
    <cacheHierarchy uniqueName="[Measures].[Projects Funded]" caption="Projects Funded" measure="1" displayFolder="" measureGroup="Table1" count="0"/>
    <cacheHierarchy uniqueName="[Measures].[Multi-Year Projects Funded]" caption="Multi-Year Projects Funded" measure="1" displayFolder="" measureGroup="Table1" count="0"/>
    <cacheHierarchy uniqueName="[Measures].[Request]" caption="Request" measure="1" displayFolder="" measureGroup="Strategies" count="0" oneField="1">
      <fieldsUsage count="1">
        <fieldUsage x="1"/>
      </fieldsUsage>
    </cacheHierarchy>
    <cacheHierarchy uniqueName="[Measures].[First Year Funding]" caption="First Year Funding" measure="1" displayFolder="" measureGroup="Strategies" count="0" oneField="1">
      <fieldsUsage count="1">
        <fieldUsage x="2"/>
      </fieldsUsage>
    </cacheHierarchy>
    <cacheHierarchy uniqueName="[Measures].[Second Year Funding]" caption="Second Year Funding" measure="1" displayFolder="" measureGroup="Strategies" count="0" oneField="1">
      <fieldsUsage count="1">
        <fieldUsage x="3"/>
      </fieldsUsage>
    </cacheHierarchy>
    <cacheHierarchy uniqueName="[Measures].[Third Year Funding]" caption="Third Year Funding" measure="1" displayFolder="" measureGroup="Strategies" count="0" oneField="1">
      <fieldsUsage count="1">
        <fieldUsage x="4"/>
      </fieldsUsage>
    </cacheHierarchy>
    <cacheHierarchy uniqueName="[Measures].[__XL_Count Table1]" caption="__XL_Count Table1" measure="1" displayFolder="" measureGroup="Table1" count="0" hidden="1"/>
    <cacheHierarchy uniqueName="[Measures].[__XL_Count Strategies]" caption="__XL_Count Strategies" measure="1" displayFolder="" measureGroup="Strategies" count="0" hidden="1"/>
    <cacheHierarchy uniqueName="[Measures].[__XL_Count Strategies  Request]" caption="__XL_Count Strategies  Request" measure="1" displayFolder="" measureGroup="Strategies  Request" count="0" hidden="1"/>
    <cacheHierarchy uniqueName="[Measures].[__XL_Count Strategies Filter]" caption="__XL_Count Strategies Filter" measure="1" displayFolder="" measureGroup="Strategies Filter" count="0" hidden="1"/>
    <cacheHierarchy uniqueName="[Measures].[__No measures defined]" caption="__No measures defined" measure="1" displayFolder="" count="0" hidden="1"/>
    <cacheHierarchy uniqueName="[Measures].[Sum of Score]" caption="Sum of Score" measure="1" displayFolder="" measureGroup="Table1" count="0" hidden="1">
      <extLst>
        <ext xmlns:x15="http://schemas.microsoft.com/office/spreadsheetml/2010/11/main" uri="{B97F6D7D-B522-45F9-BDA1-12C45D357490}">
          <x15:cacheHierarchy aggregatedColumn="10"/>
        </ext>
      </extLst>
    </cacheHierarchy>
    <cacheHierarchy uniqueName="[Measures].[Sum of Requested]" caption="Sum of Requested" measure="1" displayFolder="" measureGroup="Strategies  Request" count="0" hidden="1">
      <extLst>
        <ext xmlns:x15="http://schemas.microsoft.com/office/spreadsheetml/2010/11/main" uri="{B97F6D7D-B522-45F9-BDA1-12C45D357490}">
          <x15:cacheHierarchy aggregatedColumn="5"/>
        </ext>
      </extLst>
    </cacheHierarchy>
  </cacheHierarchies>
  <kpis count="0"/>
  <dimensions count="5">
    <dimension measure="1" name="Measures" uniqueName="[Measures]" caption="Measures"/>
    <dimension name="Strategies" uniqueName="[Strategies]" caption="Strategies"/>
    <dimension name="Strategies  Request" uniqueName="[Strategies  Request]" caption="Strategies  Request"/>
    <dimension name="Strategies Filter" uniqueName="[Strategies Filter]" caption="Strategies Filter"/>
    <dimension name="Table1" uniqueName="[Table1]" caption="Table1"/>
  </dimensions>
  <measureGroups count="4">
    <measureGroup name="Strategies" caption="Strategies"/>
    <measureGroup name="Strategies  Request" caption="Strategies  Request"/>
    <measureGroup name="Strategies Filter" caption="Strategies Filter"/>
    <measureGroup name="Table1" caption="Table1"/>
  </measureGroups>
  <maps count="6">
    <map measureGroup="0" dimension="1"/>
    <map measureGroup="0" dimension="3"/>
    <map measureGroup="1" dimension="2"/>
    <map measureGroup="1" dimension="3"/>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thew Baker" refreshedDate="45027.577164814815" backgroundQuery="1" createdVersion="8" refreshedVersion="8" minRefreshableVersion="3" recordCount="0" supportSubquery="1" supportAdvancedDrill="1" xr:uid="{1347C362-1733-4586-9B70-4E3EDD6BEF08}">
  <cacheSource type="external" connectionId="4"/>
  <cacheFields count="4">
    <cacheField name="[Measures].[Additional Existing Slots Funded]" caption="Additional Existing Slots Funded" numFmtId="0" hierarchy="51" level="32767"/>
    <cacheField name="[Measures].[New Slots Funded]" caption="New Slots Funded" numFmtId="0" hierarchy="52" level="32767"/>
    <cacheField name="[Measures].[Weighted Additional Existing Slots]" caption="Weighted Additional Existing Slots" numFmtId="0" hierarchy="53" level="32767"/>
    <cacheField name="[Measures].[Weighted New Slots]" caption="Weighted New Slots" numFmtId="0" hierarchy="54" level="32767"/>
  </cacheFields>
  <cacheHierarchies count="72">
    <cacheHierarchy uniqueName="[Strategies].[Requested]" caption="Requested" attribute="1" defaultMemberUniqueName="[Strategies].[Requested].[All]" allUniqueName="[Strategies].[Requested].[All]" dimensionUniqueName="[Strategies]" displayFolder="" count="0" memberValueDatatype="5" unbalanced="0"/>
    <cacheHierarchy uniqueName="[Strategies].[Funding Amount]" caption="Funding Amount" attribute="1" defaultMemberUniqueName="[Strategies].[Funding Amount].[All]" allUniqueName="[Strategies].[Funding Amount].[All]" dimensionUniqueName="[Strategies]" displayFolder="" count="0" memberValueDatatype="5" unbalanced="0"/>
    <cacheHierarchy uniqueName="[Strategies].[Multi-year Year 2]" caption="Multi-year Year 2" attribute="1" defaultMemberUniqueName="[Strategies].[Multi-year Year 2].[All]" allUniqueName="[Strategies].[Multi-year Year 2].[All]" dimensionUniqueName="[Strategies]" displayFolder="" count="0" memberValueDatatype="20" unbalanced="0"/>
    <cacheHierarchy uniqueName="[Strategies].[Multi-year Year 3]" caption="Multi-year Year 3" attribute="1" defaultMemberUniqueName="[Strategies].[Multi-year Year 3].[All]" allUniqueName="[Strategies].[Multi-year Year 3].[All]" dimensionUniqueName="[Strategies]" displayFolder="" count="0" memberValueDatatype="20" unbalanced="0"/>
    <cacheHierarchy uniqueName="[Strategies].[Value]" caption="Value" attribute="1" defaultMemberUniqueName="[Strategies].[Value].[All]" allUniqueName="[Strategies].[Value].[All]" dimensionUniqueName="[Strategies]" displayFolder="" count="0" memberValueDatatype="130" unbalanced="0"/>
    <cacheHierarchy uniqueName="[Strategies  Request].[Requested]" caption="Requested" attribute="1" defaultMemberUniqueName="[Strategies  Request].[Requested].[All]" allUniqueName="[Strategies  Request].[Requested].[All]" dimensionUniqueName="[Strategies  Request]" displayFolder="" count="0" memberValueDatatype="5" unbalanced="0"/>
    <cacheHierarchy uniqueName="[Strategies  Request].[Value]" caption="Value" attribute="1" defaultMemberUniqueName="[Strategies  Request].[Value].[All]" allUniqueName="[Strategies  Request].[Value].[All]" dimensionUniqueName="[Strategies  Request]" displayFolder="" count="0" memberValueDatatype="130" unbalanced="0"/>
    <cacheHierarchy uniqueName="[Strategies Filter].[Value]" caption="Value" attribute="1" defaultMemberUniqueName="[Strategies Filter].[Value].[All]" allUniqueName="[Strategies Filter].[Value].[All]" dimensionUniqueName="[Strategies Filter]" displayFolder="" count="0" memberValueDatatype="130" unbalanced="0"/>
    <cacheHierarchy uniqueName="[Table1].[Organization]" caption="Organization" attribute="1" defaultMemberUniqueName="[Table1].[Organization].[All]" allUniqueName="[Table1].[Organization].[All]" dimensionUniqueName="[Table1]" displayFolder="" count="0" memberValueDatatype="130" unbalanced="0"/>
    <cacheHierarchy uniqueName="[Table1].[Requested]" caption="Requested" attribute="1" defaultMemberUniqueName="[Table1].[Requested].[All]" allUniqueName="[Table1].[Requested].[All]" dimensionUniqueName="[Table1]" displayFolder="" count="0" memberValueDatatype="5" unbalanced="0"/>
    <cacheHierarchy uniqueName="[Table1].[Score]" caption="Score" attribute="1" defaultMemberUniqueName="[Table1].[Score].[All]" allUniqueName="[Table1].[Score].[All]" dimensionUniqueName="[Table1]" displayFolder="" count="0" memberValueDatatype="5" unbalanced="0"/>
    <cacheHierarchy uniqueName="[Table1].[Funding Amount]" caption="Funding Amount" attribute="1" defaultMemberUniqueName="[Table1].[Funding Amount].[All]" allUniqueName="[Table1].[Funding Amount].[All]" dimensionUniqueName="[Table1]" displayFolder="" count="0" memberValueDatatype="5" unbalanced="0"/>
    <cacheHierarchy uniqueName="[Table1].[% Funded]" caption="% Funded" attribute="1" defaultMemberUniqueName="[Table1].[% Funded].[All]" allUniqueName="[Table1].[% Funded].[All]" dimensionUniqueName="[Table1]" displayFolder="" count="0" memberValueDatatype="20" unbalanced="0"/>
    <cacheHierarchy uniqueName="[Table1].[# Recommend Funding]" caption="# Recommend Funding" attribute="1" defaultMemberUniqueName="[Table1].[# Recommend Funding].[All]" allUniqueName="[Table1].[# Recommend Funding].[All]" dimensionUniqueName="[Table1]" displayFolder="" count="0" memberValueDatatype="20" unbalanced="0"/>
    <cacheHierarchy uniqueName="[Table1].[# Scored]" caption="# Scored" attribute="1" defaultMemberUniqueName="[Table1].[# Scored].[All]" allUniqueName="[Table1].[# Scored].[All]" dimensionUniqueName="[Table1]" displayFolder="" count="0" memberValueDatatype="20" unbalanced="0"/>
    <cacheHierarchy uniqueName="[Table1].[% Recommend]" caption="% Recommend" attribute="1" defaultMemberUniqueName="[Table1].[% Recommend].[All]" allUniqueName="[Table1].[% Recommend].[All]" dimensionUniqueName="[Table1]" displayFolder="" count="0" memberValueDatatype="5" unbalanced="0"/>
    <cacheHierarchy uniqueName="[Table1].[Slots]" caption="Slots" attribute="1" defaultMemberUniqueName="[Table1].[Slots].[All]" allUniqueName="[Table1].[Slots].[All]" dimensionUniqueName="[Table1]" displayFolder="" count="0" memberValueDatatype="130" unbalanced="0"/>
    <cacheHierarchy uniqueName="[Table1].[Existing Slots]" caption="Existing Slots" attribute="1" defaultMemberUniqueName="[Table1].[Existing Slots].[All]" allUniqueName="[Table1].[Existing Slots].[All]" dimensionUniqueName="[Table1]" displayFolder="" count="0" memberValueDatatype="20" unbalanced="0"/>
    <cacheHierarchy uniqueName="[Table1].[New Slots]" caption="New Slots" attribute="1" defaultMemberUniqueName="[Table1].[New Slots].[All]" allUniqueName="[Table1].[New Slots].[All]" dimensionUniqueName="[Table1]" displayFolder="" count="0" memberValueDatatype="20" unbalanced="0"/>
    <cacheHierarchy uniqueName="[Table1].[Open existing slots due to staffing]" caption="Open existing slots due to staffing" attribute="1" defaultMemberUniqueName="[Table1].[Open existing slots due to staffing].[All]" allUniqueName="[Table1].[Open existing slots due to staffing].[All]" dimensionUniqueName="[Table1]" displayFolder="" count="0" memberValueDatatype="130" unbalanced="0"/>
    <cacheHierarchy uniqueName="[Table1].[# Recommend multi-year funding]" caption="# Recommend multi-year funding" attribute="1" defaultMemberUniqueName="[Table1].[# Recommend multi-year funding].[All]" allUniqueName="[Table1].[# Recommend multi-year funding].[All]" dimensionUniqueName="[Table1]" displayFolder="" count="0" memberValueDatatype="20" unbalanced="0"/>
    <cacheHierarchy uniqueName="[Table1].[Multi-year Request?]" caption="Multi-year Request?" attribute="1" defaultMemberUniqueName="[Table1].[Multi-year Request?].[All]" allUniqueName="[Table1].[Multi-year Request?].[All]" dimensionUniqueName="[Table1]" displayFolder="" count="0" memberValueDatatype="130" unbalanced="0"/>
    <cacheHierarchy uniqueName="[Table1].[Multi-year Year 2]" caption="Multi-year Year 2" attribute="1" defaultMemberUniqueName="[Table1].[Multi-year Year 2].[All]" allUniqueName="[Table1].[Multi-year Year 2].[All]" dimensionUniqueName="[Table1]" displayFolder="" count="0" memberValueDatatype="20" unbalanced="0"/>
    <cacheHierarchy uniqueName="[Table1].[Multi-year Year 3]" caption="Multi-year Year 3" attribute="1" defaultMemberUniqueName="[Table1].[Multi-year Year 3].[All]" allUniqueName="[Table1].[Multi-year Year 3].[All]" dimensionUniqueName="[Table1]" displayFolder="" count="0" memberValueDatatype="20" unbalanced="0"/>
    <cacheHierarchy uniqueName="[Table1].[Zip Code]" caption="Zip Code" attribute="1" defaultMemberUniqueName="[Table1].[Zip Code].[All]" allUniqueName="[Table1].[Zip Code].[All]" dimensionUniqueName="[Table1]" displayFolder="" count="0" memberValueDatatype="20" unbalanced="0"/>
    <cacheHierarchy uniqueName="[Table1].[Unspent Funds FY20]" caption="Unspent Funds FY20" attribute="1" defaultMemberUniqueName="[Table1].[Unspent Funds FY20].[All]" allUniqueName="[Table1].[Unspent Funds FY20].[All]" dimensionUniqueName="[Table1]" displayFolder="" count="0" memberValueDatatype="20" unbalanced="0"/>
    <cacheHierarchy uniqueName="[Table1].[Unspent Funds FY21]" caption="Unspent Funds FY21" attribute="1" defaultMemberUniqueName="[Table1].[Unspent Funds FY21].[All]" allUniqueName="[Table1].[Unspent Funds FY21].[All]" dimensionUniqueName="[Table1]" displayFolder="" count="0" memberValueDatatype="20" unbalanced="0"/>
    <cacheHierarchy uniqueName="[Table1].[Unspent Funds FY22]" caption="Unspent Funds FY22" attribute="1" defaultMemberUniqueName="[Table1].[Unspent Funds FY22].[All]" allUniqueName="[Table1].[Unspent Funds FY22].[All]" dimensionUniqueName="[Table1]" displayFolder="" count="0" memberValueDatatype="20" unbalanced="0"/>
    <cacheHierarchy uniqueName="[Table1].[Unspent Funds FY23]" caption="Unspent Funds FY23" attribute="1" defaultMemberUniqueName="[Table1].[Unspent Funds FY23].[All]" allUniqueName="[Table1].[Unspent Funds FY23].[All]" dimensionUniqueName="[Table1]" displayFolder="" count="0" memberValueDatatype="20" unbalanced="0"/>
    <cacheHierarchy uniqueName="[Table1].[Strategy]" caption="Strategy" attribute="1" defaultMemberUniqueName="[Table1].[Strategy].[All]" allUniqueName="[Table1].[Strategy].[All]" dimensionUniqueName="[Table1]" displayFolder="" count="0" memberValueDatatype="130" unbalanced="0"/>
    <cacheHierarchy uniqueName="[Table1].[Existing Slots (Weighted)]" caption="Existing Slots (Weighted)" attribute="1" defaultMemberUniqueName="[Table1].[Existing Slots (Weighted)].[All]" allUniqueName="[Table1].[Existing Slots (Weighted)].[All]" dimensionUniqueName="[Table1]" displayFolder="" count="0" memberValueDatatype="20" unbalanced="0"/>
    <cacheHierarchy uniqueName="[Table1].[New Slots (Weighted)]" caption="New Slots (Weighted)" attribute="1" defaultMemberUniqueName="[Table1].[New Slots (Weighted)].[All]" allUniqueName="[Table1].[New Slots (Weighted)].[All]" dimensionUniqueName="[Table1]" displayFolder="" count="0" memberValueDatatype="20" unbalanced="0"/>
    <cacheHierarchy uniqueName="[Measures].[Max Requested]" caption="Max Requested" measure="1" displayFolder="" measureGroup="Table1" count="0"/>
    <cacheHierarchy uniqueName="[Measures].[Min Requested]" caption="Min Requested" measure="1" displayFolder="" measureGroup="Table1" count="0"/>
    <cacheHierarchy uniqueName="[Measures].[Median Requested]" caption="Median Requested" measure="1" displayFolder="" measureGroup="Table1" count="0"/>
    <cacheHierarchy uniqueName="[Measures].[Mean Requested]" caption="Mean Requested" measure="1" displayFolder="" measureGroup="Table1" count="0"/>
    <cacheHierarchy uniqueName="[Measures].[Max Funded]" caption="Max Funded" measure="1" displayFolder="" measureGroup="Table1" count="0"/>
    <cacheHierarchy uniqueName="[Measures].[Min Funded]" caption="Min Funded" measure="1" displayFolder="" measureGroup="Table1" count="0"/>
    <cacheHierarchy uniqueName="[Measures].[Median Funded]" caption="Median Funded" measure="1" displayFolder="" measureGroup="Table1" count="0"/>
    <cacheHierarchy uniqueName="[Measures].[Mean Funded]" caption="Mean Funded" measure="1" displayFolder="" measureGroup="Table1" count="0"/>
    <cacheHierarchy uniqueName="[Measures].[Projects]" caption="Projects" measure="1" displayFolder="" measureGroup="Table1" count="0"/>
    <cacheHierarchy uniqueName="[Measures].[Multi-Year Projects]" caption="Multi-Year Projects" measure="1" displayFolder="" measureGroup="Table1" count="0"/>
    <cacheHierarchy uniqueName="[Measures].[Requested Amount]" caption="Requested Amount" measure="1" displayFolder="" measureGroup="Table1" count="0"/>
    <cacheHierarchy uniqueName="[Measures].[Funded Amount]" caption="Funded Amount" measure="1" displayFolder="" measureGroup="Table1" count="0"/>
    <cacheHierarchy uniqueName="[Measures].[First Year Funds]" caption="First Year Funds" measure="1" displayFolder="" measureGroup="Table1" count="0"/>
    <cacheHierarchy uniqueName="[Measures].[Second Year Funds]" caption="Second Year Funds" measure="1" displayFolder="" measureGroup="Table1" count="0"/>
    <cacheHierarchy uniqueName="[Measures].[Third Year Funds]" caption="Third Year Funds" measure="1" displayFolder="" measureGroup="Table1" count="0"/>
    <cacheHierarchy uniqueName="[Measures].[2020 Unspent]" caption="2020 Unspent" measure="1" displayFolder="" measureGroup="Table1" count="0"/>
    <cacheHierarchy uniqueName="[Measures].[2021 Unspent]" caption="2021 Unspent" measure="1" displayFolder="" measureGroup="Table1" count="0"/>
    <cacheHierarchy uniqueName="[Measures].[2022 Unspent]" caption="2022 Unspent" measure="1" displayFolder="" measureGroup="Table1" count="0"/>
    <cacheHierarchy uniqueName="[Measures].[2023 Unpsent]" caption="2023 Unpsent" measure="1" displayFolder="" measureGroup="Table1" count="0"/>
    <cacheHierarchy uniqueName="[Measures].[Additional Existing Slots Funded]" caption="Additional Existing Slots Funded" measure="1" displayFolder="" measureGroup="Table1" count="0" oneField="1">
      <fieldsUsage count="1">
        <fieldUsage x="0"/>
      </fieldsUsage>
    </cacheHierarchy>
    <cacheHierarchy uniqueName="[Measures].[New Slots Funded]" caption="New Slots Funded" measure="1" displayFolder="" measureGroup="Table1" count="0" oneField="1">
      <fieldsUsage count="1">
        <fieldUsage x="1"/>
      </fieldsUsage>
    </cacheHierarchy>
    <cacheHierarchy uniqueName="[Measures].[Weighted Additional Existing Slots]" caption="Weighted Additional Existing Slots" measure="1" displayFolder="" measureGroup="Table1" count="0" oneField="1">
      <fieldsUsage count="1">
        <fieldUsage x="2"/>
      </fieldsUsage>
    </cacheHierarchy>
    <cacheHierarchy uniqueName="[Measures].[Weighted New Slots]" caption="Weighted New Slots" measure="1" displayFolder="" measureGroup="Table1" count="0" oneField="1">
      <fieldsUsage count="1">
        <fieldUsage x="3"/>
      </fieldsUsage>
    </cacheHierarchy>
    <cacheHierarchy uniqueName="[Measures].[Max Score]" caption="Max Score" measure="1" displayFolder="" measureGroup="Table1" count="0"/>
    <cacheHierarchy uniqueName="[Measures].[Min Score]" caption="Min Score" measure="1" displayFolder="" measureGroup="Table1" count="0"/>
    <cacheHierarchy uniqueName="[Measures].[Median Score]" caption="Median Score" measure="1" displayFolder="" measureGroup="Table1" count="0"/>
    <cacheHierarchy uniqueName="[Measures].[Mean Score]" caption="Mean Score" measure="1" displayFolder="" measureGroup="Table1" count="0"/>
    <cacheHierarchy uniqueName="[Measures].[Projects Funded]" caption="Projects Funded" measure="1" displayFolder="" measureGroup="Table1" count="0"/>
    <cacheHierarchy uniqueName="[Measures].[Multi-Year Projects Funded]" caption="Multi-Year Projects Funded" measure="1" displayFolder="" measureGroup="Table1" count="0"/>
    <cacheHierarchy uniqueName="[Measures].[Request]" caption="Request" measure="1" displayFolder="" measureGroup="Strategies" count="0"/>
    <cacheHierarchy uniqueName="[Measures].[First Year Funding]" caption="First Year Funding" measure="1" displayFolder="" measureGroup="Strategies" count="0"/>
    <cacheHierarchy uniqueName="[Measures].[Second Year Funding]" caption="Second Year Funding" measure="1" displayFolder="" measureGroup="Strategies" count="0"/>
    <cacheHierarchy uniqueName="[Measures].[Third Year Funding]" caption="Third Year Funding" measure="1" displayFolder="" measureGroup="Strategies" count="0"/>
    <cacheHierarchy uniqueName="[Measures].[__XL_Count Table1]" caption="__XL_Count Table1" measure="1" displayFolder="" measureGroup="Table1" count="0" hidden="1"/>
    <cacheHierarchy uniqueName="[Measures].[__XL_Count Strategies]" caption="__XL_Count Strategies" measure="1" displayFolder="" measureGroup="Strategies" count="0" hidden="1"/>
    <cacheHierarchy uniqueName="[Measures].[__XL_Count Strategies  Request]" caption="__XL_Count Strategies  Request" measure="1" displayFolder="" measureGroup="Strategies  Request" count="0" hidden="1"/>
    <cacheHierarchy uniqueName="[Measures].[__XL_Count Strategies Filter]" caption="__XL_Count Strategies Filter" measure="1" displayFolder="" measureGroup="Strategies Filter" count="0" hidden="1"/>
    <cacheHierarchy uniqueName="[Measures].[__No measures defined]" caption="__No measures defined" measure="1" displayFolder="" count="0" hidden="1"/>
    <cacheHierarchy uniqueName="[Measures].[Sum of Score]" caption="Sum of Score" measure="1" displayFolder="" measureGroup="Table1" count="0" hidden="1">
      <extLst>
        <ext xmlns:x15="http://schemas.microsoft.com/office/spreadsheetml/2010/11/main" uri="{B97F6D7D-B522-45F9-BDA1-12C45D357490}">
          <x15:cacheHierarchy aggregatedColumn="10"/>
        </ext>
      </extLst>
    </cacheHierarchy>
    <cacheHierarchy uniqueName="[Measures].[Sum of Requested]" caption="Sum of Requested" measure="1" displayFolder="" measureGroup="Strategies  Request" count="0" hidden="1">
      <extLst>
        <ext xmlns:x15="http://schemas.microsoft.com/office/spreadsheetml/2010/11/main" uri="{B97F6D7D-B522-45F9-BDA1-12C45D357490}">
          <x15:cacheHierarchy aggregatedColumn="5"/>
        </ext>
      </extLst>
    </cacheHierarchy>
  </cacheHierarchies>
  <kpis count="0"/>
  <dimensions count="5">
    <dimension measure="1" name="Measures" uniqueName="[Measures]" caption="Measures"/>
    <dimension name="Strategies" uniqueName="[Strategies]" caption="Strategies"/>
    <dimension name="Strategies  Request" uniqueName="[Strategies  Request]" caption="Strategies  Request"/>
    <dimension name="Strategies Filter" uniqueName="[Strategies Filter]" caption="Strategies Filter"/>
    <dimension name="Table1" uniqueName="[Table1]" caption="Table1"/>
  </dimensions>
  <measureGroups count="4">
    <measureGroup name="Strategies" caption="Strategies"/>
    <measureGroup name="Strategies  Request" caption="Strategies  Request"/>
    <measureGroup name="Strategies Filter" caption="Strategies Filter"/>
    <measureGroup name="Table1" caption="Table1"/>
  </measureGroups>
  <maps count="6">
    <map measureGroup="0" dimension="1"/>
    <map measureGroup="0" dimension="3"/>
    <map measureGroup="1" dimension="2"/>
    <map measureGroup="1" dimension="3"/>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thew Baker" refreshedDate="45027.577165856484" backgroundQuery="1" createdVersion="8" refreshedVersion="8" minRefreshableVersion="3" recordCount="0" supportSubquery="1" supportAdvancedDrill="1" xr:uid="{B8BADE3F-2EEF-41C3-9BD9-A14CAADCC2B6}">
  <cacheSource type="external" connectionId="4"/>
  <cacheFields count="4">
    <cacheField name="[Measures].[Max Score]" caption="Max Score" numFmtId="0" hierarchy="55" level="32767"/>
    <cacheField name="[Measures].[Min Score]" caption="Min Score" numFmtId="0" hierarchy="56" level="32767"/>
    <cacheField name="[Measures].[Median Score]" caption="Median Score" numFmtId="0" hierarchy="57" level="32767"/>
    <cacheField name="[Measures].[Mean Score]" caption="Mean Score" numFmtId="0" hierarchy="58" level="32767"/>
  </cacheFields>
  <cacheHierarchies count="72">
    <cacheHierarchy uniqueName="[Strategies].[Requested]" caption="Requested" attribute="1" defaultMemberUniqueName="[Strategies].[Requested].[All]" allUniqueName="[Strategies].[Requested].[All]" dimensionUniqueName="[Strategies]" displayFolder="" count="0" memberValueDatatype="5" unbalanced="0"/>
    <cacheHierarchy uniqueName="[Strategies].[Funding Amount]" caption="Funding Amount" attribute="1" defaultMemberUniqueName="[Strategies].[Funding Amount].[All]" allUniqueName="[Strategies].[Funding Amount].[All]" dimensionUniqueName="[Strategies]" displayFolder="" count="0" memberValueDatatype="5" unbalanced="0"/>
    <cacheHierarchy uniqueName="[Strategies].[Multi-year Year 2]" caption="Multi-year Year 2" attribute="1" defaultMemberUniqueName="[Strategies].[Multi-year Year 2].[All]" allUniqueName="[Strategies].[Multi-year Year 2].[All]" dimensionUniqueName="[Strategies]" displayFolder="" count="0" memberValueDatatype="20" unbalanced="0"/>
    <cacheHierarchy uniqueName="[Strategies].[Multi-year Year 3]" caption="Multi-year Year 3" attribute="1" defaultMemberUniqueName="[Strategies].[Multi-year Year 3].[All]" allUniqueName="[Strategies].[Multi-year Year 3].[All]" dimensionUniqueName="[Strategies]" displayFolder="" count="0" memberValueDatatype="20" unbalanced="0"/>
    <cacheHierarchy uniqueName="[Strategies].[Value]" caption="Value" attribute="1" defaultMemberUniqueName="[Strategies].[Value].[All]" allUniqueName="[Strategies].[Value].[All]" dimensionUniqueName="[Strategies]" displayFolder="" count="0" memberValueDatatype="130" unbalanced="0"/>
    <cacheHierarchy uniqueName="[Strategies  Request].[Requested]" caption="Requested" attribute="1" defaultMemberUniqueName="[Strategies  Request].[Requested].[All]" allUniqueName="[Strategies  Request].[Requested].[All]" dimensionUniqueName="[Strategies  Request]" displayFolder="" count="0" memberValueDatatype="5" unbalanced="0"/>
    <cacheHierarchy uniqueName="[Strategies  Request].[Value]" caption="Value" attribute="1" defaultMemberUniqueName="[Strategies  Request].[Value].[All]" allUniqueName="[Strategies  Request].[Value].[All]" dimensionUniqueName="[Strategies  Request]" displayFolder="" count="0" memberValueDatatype="130" unbalanced="0"/>
    <cacheHierarchy uniqueName="[Strategies Filter].[Value]" caption="Value" attribute="1" defaultMemberUniqueName="[Strategies Filter].[Value].[All]" allUniqueName="[Strategies Filter].[Value].[All]" dimensionUniqueName="[Strategies Filter]" displayFolder="" count="0" memberValueDatatype="130" unbalanced="0"/>
    <cacheHierarchy uniqueName="[Table1].[Organization]" caption="Organization" attribute="1" defaultMemberUniqueName="[Table1].[Organization].[All]" allUniqueName="[Table1].[Organization].[All]" dimensionUniqueName="[Table1]" displayFolder="" count="0" memberValueDatatype="130" unbalanced="0"/>
    <cacheHierarchy uniqueName="[Table1].[Requested]" caption="Requested" attribute="1" defaultMemberUniqueName="[Table1].[Requested].[All]" allUniqueName="[Table1].[Requested].[All]" dimensionUniqueName="[Table1]" displayFolder="" count="0" memberValueDatatype="5" unbalanced="0"/>
    <cacheHierarchy uniqueName="[Table1].[Score]" caption="Score" attribute="1" defaultMemberUniqueName="[Table1].[Score].[All]" allUniqueName="[Table1].[Score].[All]" dimensionUniqueName="[Table1]" displayFolder="" count="0" memberValueDatatype="5" unbalanced="0"/>
    <cacheHierarchy uniqueName="[Table1].[Funding Amount]" caption="Funding Amount" attribute="1" defaultMemberUniqueName="[Table1].[Funding Amount].[All]" allUniqueName="[Table1].[Funding Amount].[All]" dimensionUniqueName="[Table1]" displayFolder="" count="0" memberValueDatatype="5" unbalanced="0"/>
    <cacheHierarchy uniqueName="[Table1].[% Funded]" caption="% Funded" attribute="1" defaultMemberUniqueName="[Table1].[% Funded].[All]" allUniqueName="[Table1].[% Funded].[All]" dimensionUniqueName="[Table1]" displayFolder="" count="0" memberValueDatatype="20" unbalanced="0"/>
    <cacheHierarchy uniqueName="[Table1].[# Recommend Funding]" caption="# Recommend Funding" attribute="1" defaultMemberUniqueName="[Table1].[# Recommend Funding].[All]" allUniqueName="[Table1].[# Recommend Funding].[All]" dimensionUniqueName="[Table1]" displayFolder="" count="0" memberValueDatatype="20" unbalanced="0"/>
    <cacheHierarchy uniqueName="[Table1].[# Scored]" caption="# Scored" attribute="1" defaultMemberUniqueName="[Table1].[# Scored].[All]" allUniqueName="[Table1].[# Scored].[All]" dimensionUniqueName="[Table1]" displayFolder="" count="0" memberValueDatatype="20" unbalanced="0"/>
    <cacheHierarchy uniqueName="[Table1].[% Recommend]" caption="% Recommend" attribute="1" defaultMemberUniqueName="[Table1].[% Recommend].[All]" allUniqueName="[Table1].[% Recommend].[All]" dimensionUniqueName="[Table1]" displayFolder="" count="0" memberValueDatatype="5" unbalanced="0"/>
    <cacheHierarchy uniqueName="[Table1].[Slots]" caption="Slots" attribute="1" defaultMemberUniqueName="[Table1].[Slots].[All]" allUniqueName="[Table1].[Slots].[All]" dimensionUniqueName="[Table1]" displayFolder="" count="0" memberValueDatatype="130" unbalanced="0"/>
    <cacheHierarchy uniqueName="[Table1].[Existing Slots]" caption="Existing Slots" attribute="1" defaultMemberUniqueName="[Table1].[Existing Slots].[All]" allUniqueName="[Table1].[Existing Slots].[All]" dimensionUniqueName="[Table1]" displayFolder="" count="0" memberValueDatatype="20" unbalanced="0"/>
    <cacheHierarchy uniqueName="[Table1].[New Slots]" caption="New Slots" attribute="1" defaultMemberUniqueName="[Table1].[New Slots].[All]" allUniqueName="[Table1].[New Slots].[All]" dimensionUniqueName="[Table1]" displayFolder="" count="0" memberValueDatatype="20" unbalanced="0"/>
    <cacheHierarchy uniqueName="[Table1].[Open existing slots due to staffing]" caption="Open existing slots due to staffing" attribute="1" defaultMemberUniqueName="[Table1].[Open existing slots due to staffing].[All]" allUniqueName="[Table1].[Open existing slots due to staffing].[All]" dimensionUniqueName="[Table1]" displayFolder="" count="0" memberValueDatatype="130" unbalanced="0"/>
    <cacheHierarchy uniqueName="[Table1].[# Recommend multi-year funding]" caption="# Recommend multi-year funding" attribute="1" defaultMemberUniqueName="[Table1].[# Recommend multi-year funding].[All]" allUniqueName="[Table1].[# Recommend multi-year funding].[All]" dimensionUniqueName="[Table1]" displayFolder="" count="0" memberValueDatatype="20" unbalanced="0"/>
    <cacheHierarchy uniqueName="[Table1].[Multi-year Request?]" caption="Multi-year Request?" attribute="1" defaultMemberUniqueName="[Table1].[Multi-year Request?].[All]" allUniqueName="[Table1].[Multi-year Request?].[All]" dimensionUniqueName="[Table1]" displayFolder="" count="0" memberValueDatatype="130" unbalanced="0"/>
    <cacheHierarchy uniqueName="[Table1].[Multi-year Year 2]" caption="Multi-year Year 2" attribute="1" defaultMemberUniqueName="[Table1].[Multi-year Year 2].[All]" allUniqueName="[Table1].[Multi-year Year 2].[All]" dimensionUniqueName="[Table1]" displayFolder="" count="0" memberValueDatatype="20" unbalanced="0"/>
    <cacheHierarchy uniqueName="[Table1].[Multi-year Year 3]" caption="Multi-year Year 3" attribute="1" defaultMemberUniqueName="[Table1].[Multi-year Year 3].[All]" allUniqueName="[Table1].[Multi-year Year 3].[All]" dimensionUniqueName="[Table1]" displayFolder="" count="0" memberValueDatatype="20" unbalanced="0"/>
    <cacheHierarchy uniqueName="[Table1].[Zip Code]" caption="Zip Code" attribute="1" defaultMemberUniqueName="[Table1].[Zip Code].[All]" allUniqueName="[Table1].[Zip Code].[All]" dimensionUniqueName="[Table1]" displayFolder="" count="0" memberValueDatatype="20" unbalanced="0"/>
    <cacheHierarchy uniqueName="[Table1].[Unspent Funds FY20]" caption="Unspent Funds FY20" attribute="1" defaultMemberUniqueName="[Table1].[Unspent Funds FY20].[All]" allUniqueName="[Table1].[Unspent Funds FY20].[All]" dimensionUniqueName="[Table1]" displayFolder="" count="0" memberValueDatatype="20" unbalanced="0"/>
    <cacheHierarchy uniqueName="[Table1].[Unspent Funds FY21]" caption="Unspent Funds FY21" attribute="1" defaultMemberUniqueName="[Table1].[Unspent Funds FY21].[All]" allUniqueName="[Table1].[Unspent Funds FY21].[All]" dimensionUniqueName="[Table1]" displayFolder="" count="0" memberValueDatatype="20" unbalanced="0"/>
    <cacheHierarchy uniqueName="[Table1].[Unspent Funds FY22]" caption="Unspent Funds FY22" attribute="1" defaultMemberUniqueName="[Table1].[Unspent Funds FY22].[All]" allUniqueName="[Table1].[Unspent Funds FY22].[All]" dimensionUniqueName="[Table1]" displayFolder="" count="0" memberValueDatatype="20" unbalanced="0"/>
    <cacheHierarchy uniqueName="[Table1].[Unspent Funds FY23]" caption="Unspent Funds FY23" attribute="1" defaultMemberUniqueName="[Table1].[Unspent Funds FY23].[All]" allUniqueName="[Table1].[Unspent Funds FY23].[All]" dimensionUniqueName="[Table1]" displayFolder="" count="0" memberValueDatatype="20" unbalanced="0"/>
    <cacheHierarchy uniqueName="[Table1].[Strategy]" caption="Strategy" attribute="1" defaultMemberUniqueName="[Table1].[Strategy].[All]" allUniqueName="[Table1].[Strategy].[All]" dimensionUniqueName="[Table1]" displayFolder="" count="0" memberValueDatatype="130" unbalanced="0"/>
    <cacheHierarchy uniqueName="[Table1].[Existing Slots (Weighted)]" caption="Existing Slots (Weighted)" attribute="1" defaultMemberUniqueName="[Table1].[Existing Slots (Weighted)].[All]" allUniqueName="[Table1].[Existing Slots (Weighted)].[All]" dimensionUniqueName="[Table1]" displayFolder="" count="0" memberValueDatatype="20" unbalanced="0"/>
    <cacheHierarchy uniqueName="[Table1].[New Slots (Weighted)]" caption="New Slots (Weighted)" attribute="1" defaultMemberUniqueName="[Table1].[New Slots (Weighted)].[All]" allUniqueName="[Table1].[New Slots (Weighted)].[All]" dimensionUniqueName="[Table1]" displayFolder="" count="0" memberValueDatatype="20" unbalanced="0"/>
    <cacheHierarchy uniqueName="[Measures].[Max Requested]" caption="Max Requested" measure="1" displayFolder="" measureGroup="Table1" count="0"/>
    <cacheHierarchy uniqueName="[Measures].[Min Requested]" caption="Min Requested" measure="1" displayFolder="" measureGroup="Table1" count="0"/>
    <cacheHierarchy uniqueName="[Measures].[Median Requested]" caption="Median Requested" measure="1" displayFolder="" measureGroup="Table1" count="0"/>
    <cacheHierarchy uniqueName="[Measures].[Mean Requested]" caption="Mean Requested" measure="1" displayFolder="" measureGroup="Table1" count="0"/>
    <cacheHierarchy uniqueName="[Measures].[Max Funded]" caption="Max Funded" measure="1" displayFolder="" measureGroup="Table1" count="0"/>
    <cacheHierarchy uniqueName="[Measures].[Min Funded]" caption="Min Funded" measure="1" displayFolder="" measureGroup="Table1" count="0"/>
    <cacheHierarchy uniqueName="[Measures].[Median Funded]" caption="Median Funded" measure="1" displayFolder="" measureGroup="Table1" count="0"/>
    <cacheHierarchy uniqueName="[Measures].[Mean Funded]" caption="Mean Funded" measure="1" displayFolder="" measureGroup="Table1" count="0"/>
    <cacheHierarchy uniqueName="[Measures].[Projects]" caption="Projects" measure="1" displayFolder="" measureGroup="Table1" count="0"/>
    <cacheHierarchy uniqueName="[Measures].[Multi-Year Projects]" caption="Multi-Year Projects" measure="1" displayFolder="" measureGroup="Table1" count="0"/>
    <cacheHierarchy uniqueName="[Measures].[Requested Amount]" caption="Requested Amount" measure="1" displayFolder="" measureGroup="Table1" count="0"/>
    <cacheHierarchy uniqueName="[Measures].[Funded Amount]" caption="Funded Amount" measure="1" displayFolder="" measureGroup="Table1" count="0"/>
    <cacheHierarchy uniqueName="[Measures].[First Year Funds]" caption="First Year Funds" measure="1" displayFolder="" measureGroup="Table1" count="0"/>
    <cacheHierarchy uniqueName="[Measures].[Second Year Funds]" caption="Second Year Funds" measure="1" displayFolder="" measureGroup="Table1" count="0"/>
    <cacheHierarchy uniqueName="[Measures].[Third Year Funds]" caption="Third Year Funds" measure="1" displayFolder="" measureGroup="Table1" count="0"/>
    <cacheHierarchy uniqueName="[Measures].[2020 Unspent]" caption="2020 Unspent" measure="1" displayFolder="" measureGroup="Table1" count="0"/>
    <cacheHierarchy uniqueName="[Measures].[2021 Unspent]" caption="2021 Unspent" measure="1" displayFolder="" measureGroup="Table1" count="0"/>
    <cacheHierarchy uniqueName="[Measures].[2022 Unspent]" caption="2022 Unspent" measure="1" displayFolder="" measureGroup="Table1" count="0"/>
    <cacheHierarchy uniqueName="[Measures].[2023 Unpsent]" caption="2023 Unpsent" measure="1" displayFolder="" measureGroup="Table1" count="0"/>
    <cacheHierarchy uniqueName="[Measures].[Additional Existing Slots Funded]" caption="Additional Existing Slots Funded" measure="1" displayFolder="" measureGroup="Table1" count="0"/>
    <cacheHierarchy uniqueName="[Measures].[New Slots Funded]" caption="New Slots Funded" measure="1" displayFolder="" measureGroup="Table1" count="0"/>
    <cacheHierarchy uniqueName="[Measures].[Weighted Additional Existing Slots]" caption="Weighted Additional Existing Slots" measure="1" displayFolder="" measureGroup="Table1" count="0"/>
    <cacheHierarchy uniqueName="[Measures].[Weighted New Slots]" caption="Weighted New Slots" measure="1" displayFolder="" measureGroup="Table1" count="0"/>
    <cacheHierarchy uniqueName="[Measures].[Max Score]" caption="Max Score" measure="1" displayFolder="" measureGroup="Table1" count="0" oneField="1">
      <fieldsUsage count="1">
        <fieldUsage x="0"/>
      </fieldsUsage>
    </cacheHierarchy>
    <cacheHierarchy uniqueName="[Measures].[Min Score]" caption="Min Score" measure="1" displayFolder="" measureGroup="Table1" count="0" oneField="1">
      <fieldsUsage count="1">
        <fieldUsage x="1"/>
      </fieldsUsage>
    </cacheHierarchy>
    <cacheHierarchy uniqueName="[Measures].[Median Score]" caption="Median Score" measure="1" displayFolder="" measureGroup="Table1" count="0" oneField="1">
      <fieldsUsage count="1">
        <fieldUsage x="2"/>
      </fieldsUsage>
    </cacheHierarchy>
    <cacheHierarchy uniqueName="[Measures].[Mean Score]" caption="Mean Score" measure="1" displayFolder="" measureGroup="Table1" count="0" oneField="1">
      <fieldsUsage count="1">
        <fieldUsage x="3"/>
      </fieldsUsage>
    </cacheHierarchy>
    <cacheHierarchy uniqueName="[Measures].[Projects Funded]" caption="Projects Funded" measure="1" displayFolder="" measureGroup="Table1" count="0"/>
    <cacheHierarchy uniqueName="[Measures].[Multi-Year Projects Funded]" caption="Multi-Year Projects Funded" measure="1" displayFolder="" measureGroup="Table1" count="0"/>
    <cacheHierarchy uniqueName="[Measures].[Request]" caption="Request" measure="1" displayFolder="" measureGroup="Strategies" count="0"/>
    <cacheHierarchy uniqueName="[Measures].[First Year Funding]" caption="First Year Funding" measure="1" displayFolder="" measureGroup="Strategies" count="0"/>
    <cacheHierarchy uniqueName="[Measures].[Second Year Funding]" caption="Second Year Funding" measure="1" displayFolder="" measureGroup="Strategies" count="0"/>
    <cacheHierarchy uniqueName="[Measures].[Third Year Funding]" caption="Third Year Funding" measure="1" displayFolder="" measureGroup="Strategies" count="0"/>
    <cacheHierarchy uniqueName="[Measures].[__XL_Count Table1]" caption="__XL_Count Table1" measure="1" displayFolder="" measureGroup="Table1" count="0" hidden="1"/>
    <cacheHierarchy uniqueName="[Measures].[__XL_Count Strategies]" caption="__XL_Count Strategies" measure="1" displayFolder="" measureGroup="Strategies" count="0" hidden="1"/>
    <cacheHierarchy uniqueName="[Measures].[__XL_Count Strategies  Request]" caption="__XL_Count Strategies  Request" measure="1" displayFolder="" measureGroup="Strategies  Request" count="0" hidden="1"/>
    <cacheHierarchy uniqueName="[Measures].[__XL_Count Strategies Filter]" caption="__XL_Count Strategies Filter" measure="1" displayFolder="" measureGroup="Strategies Filter" count="0" hidden="1"/>
    <cacheHierarchy uniqueName="[Measures].[__No measures defined]" caption="__No measures defined" measure="1" displayFolder="" count="0" hidden="1"/>
    <cacheHierarchy uniqueName="[Measures].[Sum of Score]" caption="Sum of Score" measure="1" displayFolder="" measureGroup="Table1" count="0" hidden="1">
      <extLst>
        <ext xmlns:x15="http://schemas.microsoft.com/office/spreadsheetml/2010/11/main" uri="{B97F6D7D-B522-45F9-BDA1-12C45D357490}">
          <x15:cacheHierarchy aggregatedColumn="10"/>
        </ext>
      </extLst>
    </cacheHierarchy>
    <cacheHierarchy uniqueName="[Measures].[Sum of Requested]" caption="Sum of Requested" measure="1" displayFolder="" measureGroup="Strategies  Request" count="0" hidden="1">
      <extLst>
        <ext xmlns:x15="http://schemas.microsoft.com/office/spreadsheetml/2010/11/main" uri="{B97F6D7D-B522-45F9-BDA1-12C45D357490}">
          <x15:cacheHierarchy aggregatedColumn="5"/>
        </ext>
      </extLst>
    </cacheHierarchy>
  </cacheHierarchies>
  <kpis count="0"/>
  <dimensions count="5">
    <dimension measure="1" name="Measures" uniqueName="[Measures]" caption="Measures"/>
    <dimension name="Strategies" uniqueName="[Strategies]" caption="Strategies"/>
    <dimension name="Strategies  Request" uniqueName="[Strategies  Request]" caption="Strategies  Request"/>
    <dimension name="Strategies Filter" uniqueName="[Strategies Filter]" caption="Strategies Filter"/>
    <dimension name="Table1" uniqueName="[Table1]" caption="Table1"/>
  </dimensions>
  <measureGroups count="4">
    <measureGroup name="Strategies" caption="Strategies"/>
    <measureGroup name="Strategies  Request" caption="Strategies  Request"/>
    <measureGroup name="Strategies Filter" caption="Strategies Filter"/>
    <measureGroup name="Table1" caption="Table1"/>
  </measureGroups>
  <maps count="6">
    <map measureGroup="0" dimension="1"/>
    <map measureGroup="0" dimension="3"/>
    <map measureGroup="1" dimension="2"/>
    <map measureGroup="1" dimension="3"/>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thew Baker" refreshedDate="45027.577166898147" backgroundQuery="1" createdVersion="8" refreshedVersion="8" minRefreshableVersion="3" recordCount="0" supportSubquery="1" supportAdvancedDrill="1" xr:uid="{BF73FE7A-7A32-41F8-BA6B-E3E2442979ED}">
  <cacheSource type="external" connectionId="4"/>
  <cacheFields count="2">
    <cacheField name="[Table1].[Organization].[Organization]" caption="Organization" numFmtId="0" hierarchy="8" level="1">
      <sharedItems count="29">
        <s v="Asheville Jewish Community Center"/>
        <s v="Asheville Museum of Science (AMOS)"/>
        <s v="Asheville Waldorf School - Enrollment Modernization"/>
        <s v="Asheville Waldorf School - Kindergarten Access"/>
        <s v="Asheville-Buncombe Technical Community College"/>
        <s v="Bent Creek Preschool"/>
        <s v="Buncombe County Schools"/>
        <s v="Buncombe Partnership for Children - Systems Coordination"/>
        <s v="Buncombe Partnership for Children - Workforce Dev"/>
        <s v="Child Care Center of First Presbyterian"/>
        <s v="Community Action Opportunities - Burton PreK"/>
        <s v="Community Action Opportunities - Burton Toddler Care"/>
        <s v="Community Action Opportunities - Johnston PreK"/>
        <s v="Eliada Homes, Inc"/>
        <s v="Evolve Early Learning"/>
        <s v="F I R S T"/>
        <s v="Friends of Mine Preschool"/>
        <s v="Hominy Baptist Church"/>
        <s v="Irene Wortham Center"/>
        <s v="OnTrack Financial Education &amp; Counseling"/>
        <s v="Read to Succeed"/>
        <s v="Southwestern Child Development"/>
        <s v="Sprouts Early Learning Academy"/>
        <s v="Swannanoa Valley Child Care Council (Donald S Collins Early Learning Center)"/>
        <s v="The Christine Avery Learning Center"/>
        <s v="Verner Center for Early Learning"/>
        <s v="YTL Training Program"/>
        <s v="YWCA of Asheville and Western North Carolina - Early Learning"/>
        <s v="YWCA of Asheville and Western North Carolina - Empowerment Childcare"/>
      </sharedItems>
    </cacheField>
    <cacheField name="[Measures].[Sum of Score]" caption="Sum of Score" numFmtId="0" hierarchy="70" level="32767"/>
  </cacheFields>
  <cacheHierarchies count="72">
    <cacheHierarchy uniqueName="[Strategies].[Requested]" caption="Requested" attribute="1" defaultMemberUniqueName="[Strategies].[Requested].[All]" allUniqueName="[Strategies].[Requested].[All]" dimensionUniqueName="[Strategies]" displayFolder="" count="0" memberValueDatatype="5" unbalanced="0"/>
    <cacheHierarchy uniqueName="[Strategies].[Funding Amount]" caption="Funding Amount" attribute="1" defaultMemberUniqueName="[Strategies].[Funding Amount].[All]" allUniqueName="[Strategies].[Funding Amount].[All]" dimensionUniqueName="[Strategies]" displayFolder="" count="0" memberValueDatatype="5" unbalanced="0"/>
    <cacheHierarchy uniqueName="[Strategies].[Multi-year Year 2]" caption="Multi-year Year 2" attribute="1" defaultMemberUniqueName="[Strategies].[Multi-year Year 2].[All]" allUniqueName="[Strategies].[Multi-year Year 2].[All]" dimensionUniqueName="[Strategies]" displayFolder="" count="0" memberValueDatatype="20" unbalanced="0"/>
    <cacheHierarchy uniqueName="[Strategies].[Multi-year Year 3]" caption="Multi-year Year 3" attribute="1" defaultMemberUniqueName="[Strategies].[Multi-year Year 3].[All]" allUniqueName="[Strategies].[Multi-year Year 3].[All]" dimensionUniqueName="[Strategies]" displayFolder="" count="0" memberValueDatatype="20" unbalanced="0"/>
    <cacheHierarchy uniqueName="[Strategies].[Value]" caption="Value" attribute="1" defaultMemberUniqueName="[Strategies].[Value].[All]" allUniqueName="[Strategies].[Value].[All]" dimensionUniqueName="[Strategies]" displayFolder="" count="0" memberValueDatatype="130" unbalanced="0"/>
    <cacheHierarchy uniqueName="[Strategies  Request].[Requested]" caption="Requested" attribute="1" defaultMemberUniqueName="[Strategies  Request].[Requested].[All]" allUniqueName="[Strategies  Request].[Requested].[All]" dimensionUniqueName="[Strategies  Request]" displayFolder="" count="0" memberValueDatatype="5" unbalanced="0"/>
    <cacheHierarchy uniqueName="[Strategies  Request].[Value]" caption="Value" attribute="1" defaultMemberUniqueName="[Strategies  Request].[Value].[All]" allUniqueName="[Strategies  Request].[Value].[All]" dimensionUniqueName="[Strategies  Request]" displayFolder="" count="0" memberValueDatatype="130" unbalanced="0"/>
    <cacheHierarchy uniqueName="[Strategies Filter].[Value]" caption="Value" attribute="1" defaultMemberUniqueName="[Strategies Filter].[Value].[All]" allUniqueName="[Strategies Filter].[Value].[All]" dimensionUniqueName="[Strategies Filter]" displayFolder="" count="0" memberValueDatatype="130" unbalanced="0"/>
    <cacheHierarchy uniqueName="[Table1].[Organization]" caption="Organization" attribute="1" defaultMemberUniqueName="[Table1].[Organization].[All]" allUniqueName="[Table1].[Organization].[All]" dimensionUniqueName="[Table1]" displayFolder="" count="2" memberValueDatatype="130" unbalanced="0">
      <fieldsUsage count="2">
        <fieldUsage x="-1"/>
        <fieldUsage x="0"/>
      </fieldsUsage>
    </cacheHierarchy>
    <cacheHierarchy uniqueName="[Table1].[Requested]" caption="Requested" attribute="1" defaultMemberUniqueName="[Table1].[Requested].[All]" allUniqueName="[Table1].[Requested].[All]" dimensionUniqueName="[Table1]" displayFolder="" count="0" memberValueDatatype="5" unbalanced="0"/>
    <cacheHierarchy uniqueName="[Table1].[Score]" caption="Score" attribute="1" defaultMemberUniqueName="[Table1].[Score].[All]" allUniqueName="[Table1].[Score].[All]" dimensionUniqueName="[Table1]" displayFolder="" count="0" memberValueDatatype="5" unbalanced="0"/>
    <cacheHierarchy uniqueName="[Table1].[Funding Amount]" caption="Funding Amount" attribute="1" defaultMemberUniqueName="[Table1].[Funding Amount].[All]" allUniqueName="[Table1].[Funding Amount].[All]" dimensionUniqueName="[Table1]" displayFolder="" count="0" memberValueDatatype="5" unbalanced="0"/>
    <cacheHierarchy uniqueName="[Table1].[% Funded]" caption="% Funded" attribute="1" defaultMemberUniqueName="[Table1].[% Funded].[All]" allUniqueName="[Table1].[% Funded].[All]" dimensionUniqueName="[Table1]" displayFolder="" count="0" memberValueDatatype="20" unbalanced="0"/>
    <cacheHierarchy uniqueName="[Table1].[# Recommend Funding]" caption="# Recommend Funding" attribute="1" defaultMemberUniqueName="[Table1].[# Recommend Funding].[All]" allUniqueName="[Table1].[# Recommend Funding].[All]" dimensionUniqueName="[Table1]" displayFolder="" count="0" memberValueDatatype="20" unbalanced="0"/>
    <cacheHierarchy uniqueName="[Table1].[# Scored]" caption="# Scored" attribute="1" defaultMemberUniqueName="[Table1].[# Scored].[All]" allUniqueName="[Table1].[# Scored].[All]" dimensionUniqueName="[Table1]" displayFolder="" count="0" memberValueDatatype="20" unbalanced="0"/>
    <cacheHierarchy uniqueName="[Table1].[% Recommend]" caption="% Recommend" attribute="1" defaultMemberUniqueName="[Table1].[% Recommend].[All]" allUniqueName="[Table1].[% Recommend].[All]" dimensionUniqueName="[Table1]" displayFolder="" count="0" memberValueDatatype="5" unbalanced="0"/>
    <cacheHierarchy uniqueName="[Table1].[Slots]" caption="Slots" attribute="1" defaultMemberUniqueName="[Table1].[Slots].[All]" allUniqueName="[Table1].[Slots].[All]" dimensionUniqueName="[Table1]" displayFolder="" count="0" memberValueDatatype="130" unbalanced="0"/>
    <cacheHierarchy uniqueName="[Table1].[Existing Slots]" caption="Existing Slots" attribute="1" defaultMemberUniqueName="[Table1].[Existing Slots].[All]" allUniqueName="[Table1].[Existing Slots].[All]" dimensionUniqueName="[Table1]" displayFolder="" count="0" memberValueDatatype="20" unbalanced="0"/>
    <cacheHierarchy uniqueName="[Table1].[New Slots]" caption="New Slots" attribute="1" defaultMemberUniqueName="[Table1].[New Slots].[All]" allUniqueName="[Table1].[New Slots].[All]" dimensionUniqueName="[Table1]" displayFolder="" count="0" memberValueDatatype="20" unbalanced="0"/>
    <cacheHierarchy uniqueName="[Table1].[Open existing slots due to staffing]" caption="Open existing slots due to staffing" attribute="1" defaultMemberUniqueName="[Table1].[Open existing slots due to staffing].[All]" allUniqueName="[Table1].[Open existing slots due to staffing].[All]" dimensionUniqueName="[Table1]" displayFolder="" count="0" memberValueDatatype="130" unbalanced="0"/>
    <cacheHierarchy uniqueName="[Table1].[# Recommend multi-year funding]" caption="# Recommend multi-year funding" attribute="1" defaultMemberUniqueName="[Table1].[# Recommend multi-year funding].[All]" allUniqueName="[Table1].[# Recommend multi-year funding].[All]" dimensionUniqueName="[Table1]" displayFolder="" count="0" memberValueDatatype="20" unbalanced="0"/>
    <cacheHierarchy uniqueName="[Table1].[Multi-year Request?]" caption="Multi-year Request?" attribute="1" defaultMemberUniqueName="[Table1].[Multi-year Request?].[All]" allUniqueName="[Table1].[Multi-year Request?].[All]" dimensionUniqueName="[Table1]" displayFolder="" count="0" memberValueDatatype="130" unbalanced="0"/>
    <cacheHierarchy uniqueName="[Table1].[Multi-year Year 2]" caption="Multi-year Year 2" attribute="1" defaultMemberUniqueName="[Table1].[Multi-year Year 2].[All]" allUniqueName="[Table1].[Multi-year Year 2].[All]" dimensionUniqueName="[Table1]" displayFolder="" count="0" memberValueDatatype="20" unbalanced="0"/>
    <cacheHierarchy uniqueName="[Table1].[Multi-year Year 3]" caption="Multi-year Year 3" attribute="1" defaultMemberUniqueName="[Table1].[Multi-year Year 3].[All]" allUniqueName="[Table1].[Multi-year Year 3].[All]" dimensionUniqueName="[Table1]" displayFolder="" count="0" memberValueDatatype="20" unbalanced="0"/>
    <cacheHierarchy uniqueName="[Table1].[Zip Code]" caption="Zip Code" attribute="1" defaultMemberUniqueName="[Table1].[Zip Code].[All]" allUniqueName="[Table1].[Zip Code].[All]" dimensionUniqueName="[Table1]" displayFolder="" count="0" memberValueDatatype="20" unbalanced="0"/>
    <cacheHierarchy uniqueName="[Table1].[Unspent Funds FY20]" caption="Unspent Funds FY20" attribute="1" defaultMemberUniqueName="[Table1].[Unspent Funds FY20].[All]" allUniqueName="[Table1].[Unspent Funds FY20].[All]" dimensionUniqueName="[Table1]" displayFolder="" count="0" memberValueDatatype="20" unbalanced="0"/>
    <cacheHierarchy uniqueName="[Table1].[Unspent Funds FY21]" caption="Unspent Funds FY21" attribute="1" defaultMemberUniqueName="[Table1].[Unspent Funds FY21].[All]" allUniqueName="[Table1].[Unspent Funds FY21].[All]" dimensionUniqueName="[Table1]" displayFolder="" count="0" memberValueDatatype="20" unbalanced="0"/>
    <cacheHierarchy uniqueName="[Table1].[Unspent Funds FY22]" caption="Unspent Funds FY22" attribute="1" defaultMemberUniqueName="[Table1].[Unspent Funds FY22].[All]" allUniqueName="[Table1].[Unspent Funds FY22].[All]" dimensionUniqueName="[Table1]" displayFolder="" count="0" memberValueDatatype="20" unbalanced="0"/>
    <cacheHierarchy uniqueName="[Table1].[Unspent Funds FY23]" caption="Unspent Funds FY23" attribute="1" defaultMemberUniqueName="[Table1].[Unspent Funds FY23].[All]" allUniqueName="[Table1].[Unspent Funds FY23].[All]" dimensionUniqueName="[Table1]" displayFolder="" count="0" memberValueDatatype="20" unbalanced="0"/>
    <cacheHierarchy uniqueName="[Table1].[Strategy]" caption="Strategy" attribute="1" defaultMemberUniqueName="[Table1].[Strategy].[All]" allUniqueName="[Table1].[Strategy].[All]" dimensionUniqueName="[Table1]" displayFolder="" count="0" memberValueDatatype="130" unbalanced="0"/>
    <cacheHierarchy uniqueName="[Table1].[Existing Slots (Weighted)]" caption="Existing Slots (Weighted)" attribute="1" defaultMemberUniqueName="[Table1].[Existing Slots (Weighted)].[All]" allUniqueName="[Table1].[Existing Slots (Weighted)].[All]" dimensionUniqueName="[Table1]" displayFolder="" count="0" memberValueDatatype="20" unbalanced="0"/>
    <cacheHierarchy uniqueName="[Table1].[New Slots (Weighted)]" caption="New Slots (Weighted)" attribute="1" defaultMemberUniqueName="[Table1].[New Slots (Weighted)].[All]" allUniqueName="[Table1].[New Slots (Weighted)].[All]" dimensionUniqueName="[Table1]" displayFolder="" count="0" memberValueDatatype="20" unbalanced="0"/>
    <cacheHierarchy uniqueName="[Measures].[Max Requested]" caption="Max Requested" measure="1" displayFolder="" measureGroup="Table1" count="0"/>
    <cacheHierarchy uniqueName="[Measures].[Min Requested]" caption="Min Requested" measure="1" displayFolder="" measureGroup="Table1" count="0"/>
    <cacheHierarchy uniqueName="[Measures].[Median Requested]" caption="Median Requested" measure="1" displayFolder="" measureGroup="Table1" count="0"/>
    <cacheHierarchy uniqueName="[Measures].[Mean Requested]" caption="Mean Requested" measure="1" displayFolder="" measureGroup="Table1" count="0"/>
    <cacheHierarchy uniqueName="[Measures].[Max Funded]" caption="Max Funded" measure="1" displayFolder="" measureGroup="Table1" count="0"/>
    <cacheHierarchy uniqueName="[Measures].[Min Funded]" caption="Min Funded" measure="1" displayFolder="" measureGroup="Table1" count="0"/>
    <cacheHierarchy uniqueName="[Measures].[Median Funded]" caption="Median Funded" measure="1" displayFolder="" measureGroup="Table1" count="0"/>
    <cacheHierarchy uniqueName="[Measures].[Mean Funded]" caption="Mean Funded" measure="1" displayFolder="" measureGroup="Table1" count="0"/>
    <cacheHierarchy uniqueName="[Measures].[Projects]" caption="Projects" measure="1" displayFolder="" measureGroup="Table1" count="0"/>
    <cacheHierarchy uniqueName="[Measures].[Multi-Year Projects]" caption="Multi-Year Projects" measure="1" displayFolder="" measureGroup="Table1" count="0"/>
    <cacheHierarchy uniqueName="[Measures].[Requested Amount]" caption="Requested Amount" measure="1" displayFolder="" measureGroup="Table1" count="0"/>
    <cacheHierarchy uniqueName="[Measures].[Funded Amount]" caption="Funded Amount" measure="1" displayFolder="" measureGroup="Table1" count="0"/>
    <cacheHierarchy uniqueName="[Measures].[First Year Funds]" caption="First Year Funds" measure="1" displayFolder="" measureGroup="Table1" count="0"/>
    <cacheHierarchy uniqueName="[Measures].[Second Year Funds]" caption="Second Year Funds" measure="1" displayFolder="" measureGroup="Table1" count="0"/>
    <cacheHierarchy uniqueName="[Measures].[Third Year Funds]" caption="Third Year Funds" measure="1" displayFolder="" measureGroup="Table1" count="0"/>
    <cacheHierarchy uniqueName="[Measures].[2020 Unspent]" caption="2020 Unspent" measure="1" displayFolder="" measureGroup="Table1" count="0"/>
    <cacheHierarchy uniqueName="[Measures].[2021 Unspent]" caption="2021 Unspent" measure="1" displayFolder="" measureGroup="Table1" count="0"/>
    <cacheHierarchy uniqueName="[Measures].[2022 Unspent]" caption="2022 Unspent" measure="1" displayFolder="" measureGroup="Table1" count="0"/>
    <cacheHierarchy uniqueName="[Measures].[2023 Unpsent]" caption="2023 Unpsent" measure="1" displayFolder="" measureGroup="Table1" count="0"/>
    <cacheHierarchy uniqueName="[Measures].[Additional Existing Slots Funded]" caption="Additional Existing Slots Funded" measure="1" displayFolder="" measureGroup="Table1" count="0"/>
    <cacheHierarchy uniqueName="[Measures].[New Slots Funded]" caption="New Slots Funded" measure="1" displayFolder="" measureGroup="Table1" count="0"/>
    <cacheHierarchy uniqueName="[Measures].[Weighted Additional Existing Slots]" caption="Weighted Additional Existing Slots" measure="1" displayFolder="" measureGroup="Table1" count="0"/>
    <cacheHierarchy uniqueName="[Measures].[Weighted New Slots]" caption="Weighted New Slots" measure="1" displayFolder="" measureGroup="Table1" count="0"/>
    <cacheHierarchy uniqueName="[Measures].[Max Score]" caption="Max Score" measure="1" displayFolder="" measureGroup="Table1" count="0"/>
    <cacheHierarchy uniqueName="[Measures].[Min Score]" caption="Min Score" measure="1" displayFolder="" measureGroup="Table1" count="0"/>
    <cacheHierarchy uniqueName="[Measures].[Median Score]" caption="Median Score" measure="1" displayFolder="" measureGroup="Table1" count="0"/>
    <cacheHierarchy uniqueName="[Measures].[Mean Score]" caption="Mean Score" measure="1" displayFolder="" measureGroup="Table1" count="0"/>
    <cacheHierarchy uniqueName="[Measures].[Projects Funded]" caption="Projects Funded" measure="1" displayFolder="" measureGroup="Table1" count="0"/>
    <cacheHierarchy uniqueName="[Measures].[Multi-Year Projects Funded]" caption="Multi-Year Projects Funded" measure="1" displayFolder="" measureGroup="Table1" count="0"/>
    <cacheHierarchy uniqueName="[Measures].[Request]" caption="Request" measure="1" displayFolder="" measureGroup="Strategies" count="0"/>
    <cacheHierarchy uniqueName="[Measures].[First Year Funding]" caption="First Year Funding" measure="1" displayFolder="" measureGroup="Strategies" count="0"/>
    <cacheHierarchy uniqueName="[Measures].[Second Year Funding]" caption="Second Year Funding" measure="1" displayFolder="" measureGroup="Strategies" count="0"/>
    <cacheHierarchy uniqueName="[Measures].[Third Year Funding]" caption="Third Year Funding" measure="1" displayFolder="" measureGroup="Strategies" count="0"/>
    <cacheHierarchy uniqueName="[Measures].[__XL_Count Table1]" caption="__XL_Count Table1" measure="1" displayFolder="" measureGroup="Table1" count="0" hidden="1"/>
    <cacheHierarchy uniqueName="[Measures].[__XL_Count Strategies]" caption="__XL_Count Strategies" measure="1" displayFolder="" measureGroup="Strategies" count="0" hidden="1"/>
    <cacheHierarchy uniqueName="[Measures].[__XL_Count Strategies  Request]" caption="__XL_Count Strategies  Request" measure="1" displayFolder="" measureGroup="Strategies  Request" count="0" hidden="1"/>
    <cacheHierarchy uniqueName="[Measures].[__XL_Count Strategies Filter]" caption="__XL_Count Strategies Filter" measure="1" displayFolder="" measureGroup="Strategies Filter" count="0" hidden="1"/>
    <cacheHierarchy uniqueName="[Measures].[__No measures defined]" caption="__No measures defined" measure="1" displayFolder="" count="0" hidden="1"/>
    <cacheHierarchy uniqueName="[Measures].[Sum of Score]" caption="Sum of Score" measure="1" displayFolder="" measureGroup="Table1" count="0" oneField="1" hidden="1">
      <fieldsUsage count="1">
        <fieldUsage x="1"/>
      </fieldsUsage>
      <extLst>
        <ext xmlns:x15="http://schemas.microsoft.com/office/spreadsheetml/2010/11/main" uri="{B97F6D7D-B522-45F9-BDA1-12C45D357490}">
          <x15:cacheHierarchy aggregatedColumn="10"/>
        </ext>
      </extLst>
    </cacheHierarchy>
    <cacheHierarchy uniqueName="[Measures].[Sum of Requested]" caption="Sum of Requested" measure="1" displayFolder="" measureGroup="Strategies  Request" count="0" hidden="1">
      <extLst>
        <ext xmlns:x15="http://schemas.microsoft.com/office/spreadsheetml/2010/11/main" uri="{B97F6D7D-B522-45F9-BDA1-12C45D357490}">
          <x15:cacheHierarchy aggregatedColumn="5"/>
        </ext>
      </extLst>
    </cacheHierarchy>
  </cacheHierarchies>
  <kpis count="0"/>
  <dimensions count="5">
    <dimension measure="1" name="Measures" uniqueName="[Measures]" caption="Measures"/>
    <dimension name="Strategies" uniqueName="[Strategies]" caption="Strategies"/>
    <dimension name="Strategies  Request" uniqueName="[Strategies  Request]" caption="Strategies  Request"/>
    <dimension name="Strategies Filter" uniqueName="[Strategies Filter]" caption="Strategies Filter"/>
    <dimension name="Table1" uniqueName="[Table1]" caption="Table1"/>
  </dimensions>
  <measureGroups count="4">
    <measureGroup name="Strategies" caption="Strategies"/>
    <measureGroup name="Strategies  Request" caption="Strategies  Request"/>
    <measureGroup name="Strategies Filter" caption="Strategies Filter"/>
    <measureGroup name="Table1" caption="Table1"/>
  </measureGroups>
  <maps count="6">
    <map measureGroup="0" dimension="1"/>
    <map measureGroup="0" dimension="3"/>
    <map measureGroup="1" dimension="2"/>
    <map measureGroup="1" dimension="3"/>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thew Baker" refreshedDate="45027.577167939817" backgroundQuery="1" createdVersion="8" refreshedVersion="8" minRefreshableVersion="3" recordCount="0" supportSubquery="1" supportAdvancedDrill="1" xr:uid="{4B845BD7-D61D-463A-886D-40EB24882307}">
  <cacheSource type="external" connectionId="4"/>
  <cacheFields count="4">
    <cacheField name="[Measures].[Max Requested]" caption="Max Requested" numFmtId="0" hierarchy="32" level="32767"/>
    <cacheField name="[Measures].[Min Requested]" caption="Min Requested" numFmtId="0" hierarchy="33" level="32767"/>
    <cacheField name="[Measures].[Median Requested]" caption="Median Requested" numFmtId="0" hierarchy="34" level="32767"/>
    <cacheField name="[Measures].[Mean Requested]" caption="Mean Requested" numFmtId="0" hierarchy="35" level="32767"/>
  </cacheFields>
  <cacheHierarchies count="72">
    <cacheHierarchy uniqueName="[Strategies].[Requested]" caption="Requested" attribute="1" defaultMemberUniqueName="[Strategies].[Requested].[All]" allUniqueName="[Strategies].[Requested].[All]" dimensionUniqueName="[Strategies]" displayFolder="" count="0" memberValueDatatype="5" unbalanced="0"/>
    <cacheHierarchy uniqueName="[Strategies].[Funding Amount]" caption="Funding Amount" attribute="1" defaultMemberUniqueName="[Strategies].[Funding Amount].[All]" allUniqueName="[Strategies].[Funding Amount].[All]" dimensionUniqueName="[Strategies]" displayFolder="" count="0" memberValueDatatype="5" unbalanced="0"/>
    <cacheHierarchy uniqueName="[Strategies].[Multi-year Year 2]" caption="Multi-year Year 2" attribute="1" defaultMemberUniqueName="[Strategies].[Multi-year Year 2].[All]" allUniqueName="[Strategies].[Multi-year Year 2].[All]" dimensionUniqueName="[Strategies]" displayFolder="" count="0" memberValueDatatype="20" unbalanced="0"/>
    <cacheHierarchy uniqueName="[Strategies].[Multi-year Year 3]" caption="Multi-year Year 3" attribute="1" defaultMemberUniqueName="[Strategies].[Multi-year Year 3].[All]" allUniqueName="[Strategies].[Multi-year Year 3].[All]" dimensionUniqueName="[Strategies]" displayFolder="" count="0" memberValueDatatype="20" unbalanced="0"/>
    <cacheHierarchy uniqueName="[Strategies].[Value]" caption="Value" attribute="1" defaultMemberUniqueName="[Strategies].[Value].[All]" allUniqueName="[Strategies].[Value].[All]" dimensionUniqueName="[Strategies]" displayFolder="" count="0" memberValueDatatype="130" unbalanced="0"/>
    <cacheHierarchy uniqueName="[Strategies  Request].[Requested]" caption="Requested" attribute="1" defaultMemberUniqueName="[Strategies  Request].[Requested].[All]" allUniqueName="[Strategies  Request].[Requested].[All]" dimensionUniqueName="[Strategies  Request]" displayFolder="" count="0" memberValueDatatype="5" unbalanced="0"/>
    <cacheHierarchy uniqueName="[Strategies  Request].[Value]" caption="Value" attribute="1" defaultMemberUniqueName="[Strategies  Request].[Value].[All]" allUniqueName="[Strategies  Request].[Value].[All]" dimensionUniqueName="[Strategies  Request]" displayFolder="" count="0" memberValueDatatype="130" unbalanced="0"/>
    <cacheHierarchy uniqueName="[Strategies Filter].[Value]" caption="Value" attribute="1" defaultMemberUniqueName="[Strategies Filter].[Value].[All]" allUniqueName="[Strategies Filter].[Value].[All]" dimensionUniqueName="[Strategies Filter]" displayFolder="" count="0" memberValueDatatype="130" unbalanced="0"/>
    <cacheHierarchy uniqueName="[Table1].[Organization]" caption="Organization" attribute="1" defaultMemberUniqueName="[Table1].[Organization].[All]" allUniqueName="[Table1].[Organization].[All]" dimensionUniqueName="[Table1]" displayFolder="" count="0" memberValueDatatype="130" unbalanced="0"/>
    <cacheHierarchy uniqueName="[Table1].[Requested]" caption="Requested" attribute="1" defaultMemberUniqueName="[Table1].[Requested].[All]" allUniqueName="[Table1].[Requested].[All]" dimensionUniqueName="[Table1]" displayFolder="" count="0" memberValueDatatype="5" unbalanced="0"/>
    <cacheHierarchy uniqueName="[Table1].[Score]" caption="Score" attribute="1" defaultMemberUniqueName="[Table1].[Score].[All]" allUniqueName="[Table1].[Score].[All]" dimensionUniqueName="[Table1]" displayFolder="" count="0" memberValueDatatype="5" unbalanced="0"/>
    <cacheHierarchy uniqueName="[Table1].[Funding Amount]" caption="Funding Amount" attribute="1" defaultMemberUniqueName="[Table1].[Funding Amount].[All]" allUniqueName="[Table1].[Funding Amount].[All]" dimensionUniqueName="[Table1]" displayFolder="" count="0" memberValueDatatype="5" unbalanced="0"/>
    <cacheHierarchy uniqueName="[Table1].[% Funded]" caption="% Funded" attribute="1" defaultMemberUniqueName="[Table1].[% Funded].[All]" allUniqueName="[Table1].[% Funded].[All]" dimensionUniqueName="[Table1]" displayFolder="" count="0" memberValueDatatype="20" unbalanced="0"/>
    <cacheHierarchy uniqueName="[Table1].[# Recommend Funding]" caption="# Recommend Funding" attribute="1" defaultMemberUniqueName="[Table1].[# Recommend Funding].[All]" allUniqueName="[Table1].[# Recommend Funding].[All]" dimensionUniqueName="[Table1]" displayFolder="" count="0" memberValueDatatype="20" unbalanced="0"/>
    <cacheHierarchy uniqueName="[Table1].[# Scored]" caption="# Scored" attribute="1" defaultMemberUniqueName="[Table1].[# Scored].[All]" allUniqueName="[Table1].[# Scored].[All]" dimensionUniqueName="[Table1]" displayFolder="" count="0" memberValueDatatype="20" unbalanced="0"/>
    <cacheHierarchy uniqueName="[Table1].[% Recommend]" caption="% Recommend" attribute="1" defaultMemberUniqueName="[Table1].[% Recommend].[All]" allUniqueName="[Table1].[% Recommend].[All]" dimensionUniqueName="[Table1]" displayFolder="" count="0" memberValueDatatype="5" unbalanced="0"/>
    <cacheHierarchy uniqueName="[Table1].[Slots]" caption="Slots" attribute="1" defaultMemberUniqueName="[Table1].[Slots].[All]" allUniqueName="[Table1].[Slots].[All]" dimensionUniqueName="[Table1]" displayFolder="" count="0" memberValueDatatype="130" unbalanced="0"/>
    <cacheHierarchy uniqueName="[Table1].[Existing Slots]" caption="Existing Slots" attribute="1" defaultMemberUniqueName="[Table1].[Existing Slots].[All]" allUniqueName="[Table1].[Existing Slots].[All]" dimensionUniqueName="[Table1]" displayFolder="" count="0" memberValueDatatype="20" unbalanced="0"/>
    <cacheHierarchy uniqueName="[Table1].[New Slots]" caption="New Slots" attribute="1" defaultMemberUniqueName="[Table1].[New Slots].[All]" allUniqueName="[Table1].[New Slots].[All]" dimensionUniqueName="[Table1]" displayFolder="" count="0" memberValueDatatype="20" unbalanced="0"/>
    <cacheHierarchy uniqueName="[Table1].[Open existing slots due to staffing]" caption="Open existing slots due to staffing" attribute="1" defaultMemberUniqueName="[Table1].[Open existing slots due to staffing].[All]" allUniqueName="[Table1].[Open existing slots due to staffing].[All]" dimensionUniqueName="[Table1]" displayFolder="" count="0" memberValueDatatype="130" unbalanced="0"/>
    <cacheHierarchy uniqueName="[Table1].[# Recommend multi-year funding]" caption="# Recommend multi-year funding" attribute="1" defaultMemberUniqueName="[Table1].[# Recommend multi-year funding].[All]" allUniqueName="[Table1].[# Recommend multi-year funding].[All]" dimensionUniqueName="[Table1]" displayFolder="" count="0" memberValueDatatype="20" unbalanced="0"/>
    <cacheHierarchy uniqueName="[Table1].[Multi-year Request?]" caption="Multi-year Request?" attribute="1" defaultMemberUniqueName="[Table1].[Multi-year Request?].[All]" allUniqueName="[Table1].[Multi-year Request?].[All]" dimensionUniqueName="[Table1]" displayFolder="" count="0" memberValueDatatype="130" unbalanced="0"/>
    <cacheHierarchy uniqueName="[Table1].[Multi-year Year 2]" caption="Multi-year Year 2" attribute="1" defaultMemberUniqueName="[Table1].[Multi-year Year 2].[All]" allUniqueName="[Table1].[Multi-year Year 2].[All]" dimensionUniqueName="[Table1]" displayFolder="" count="0" memberValueDatatype="20" unbalanced="0"/>
    <cacheHierarchy uniqueName="[Table1].[Multi-year Year 3]" caption="Multi-year Year 3" attribute="1" defaultMemberUniqueName="[Table1].[Multi-year Year 3].[All]" allUniqueName="[Table1].[Multi-year Year 3].[All]" dimensionUniqueName="[Table1]" displayFolder="" count="0" memberValueDatatype="20" unbalanced="0"/>
    <cacheHierarchy uniqueName="[Table1].[Zip Code]" caption="Zip Code" attribute="1" defaultMemberUniqueName="[Table1].[Zip Code].[All]" allUniqueName="[Table1].[Zip Code].[All]" dimensionUniqueName="[Table1]" displayFolder="" count="0" memberValueDatatype="20" unbalanced="0"/>
    <cacheHierarchy uniqueName="[Table1].[Unspent Funds FY20]" caption="Unspent Funds FY20" attribute="1" defaultMemberUniqueName="[Table1].[Unspent Funds FY20].[All]" allUniqueName="[Table1].[Unspent Funds FY20].[All]" dimensionUniqueName="[Table1]" displayFolder="" count="0" memberValueDatatype="20" unbalanced="0"/>
    <cacheHierarchy uniqueName="[Table1].[Unspent Funds FY21]" caption="Unspent Funds FY21" attribute="1" defaultMemberUniqueName="[Table1].[Unspent Funds FY21].[All]" allUniqueName="[Table1].[Unspent Funds FY21].[All]" dimensionUniqueName="[Table1]" displayFolder="" count="0" memberValueDatatype="20" unbalanced="0"/>
    <cacheHierarchy uniqueName="[Table1].[Unspent Funds FY22]" caption="Unspent Funds FY22" attribute="1" defaultMemberUniqueName="[Table1].[Unspent Funds FY22].[All]" allUniqueName="[Table1].[Unspent Funds FY22].[All]" dimensionUniqueName="[Table1]" displayFolder="" count="0" memberValueDatatype="20" unbalanced="0"/>
    <cacheHierarchy uniqueName="[Table1].[Unspent Funds FY23]" caption="Unspent Funds FY23" attribute="1" defaultMemberUniqueName="[Table1].[Unspent Funds FY23].[All]" allUniqueName="[Table1].[Unspent Funds FY23].[All]" dimensionUniqueName="[Table1]" displayFolder="" count="0" memberValueDatatype="20" unbalanced="0"/>
    <cacheHierarchy uniqueName="[Table1].[Strategy]" caption="Strategy" attribute="1" defaultMemberUniqueName="[Table1].[Strategy].[All]" allUniqueName="[Table1].[Strategy].[All]" dimensionUniqueName="[Table1]" displayFolder="" count="0" memberValueDatatype="130" unbalanced="0"/>
    <cacheHierarchy uniqueName="[Table1].[Existing Slots (Weighted)]" caption="Existing Slots (Weighted)" attribute="1" defaultMemberUniqueName="[Table1].[Existing Slots (Weighted)].[All]" allUniqueName="[Table1].[Existing Slots (Weighted)].[All]" dimensionUniqueName="[Table1]" displayFolder="" count="0" memberValueDatatype="20" unbalanced="0"/>
    <cacheHierarchy uniqueName="[Table1].[New Slots (Weighted)]" caption="New Slots (Weighted)" attribute="1" defaultMemberUniqueName="[Table1].[New Slots (Weighted)].[All]" allUniqueName="[Table1].[New Slots (Weighted)].[All]" dimensionUniqueName="[Table1]" displayFolder="" count="0" memberValueDatatype="20" unbalanced="0"/>
    <cacheHierarchy uniqueName="[Measures].[Max Requested]" caption="Max Requested" measure="1" displayFolder="" measureGroup="Table1" count="0" oneField="1">
      <fieldsUsage count="1">
        <fieldUsage x="0"/>
      </fieldsUsage>
    </cacheHierarchy>
    <cacheHierarchy uniqueName="[Measures].[Min Requested]" caption="Min Requested" measure="1" displayFolder="" measureGroup="Table1" count="0" oneField="1">
      <fieldsUsage count="1">
        <fieldUsage x="1"/>
      </fieldsUsage>
    </cacheHierarchy>
    <cacheHierarchy uniqueName="[Measures].[Median Requested]" caption="Median Requested" measure="1" displayFolder="" measureGroup="Table1" count="0" oneField="1">
      <fieldsUsage count="1">
        <fieldUsage x="2"/>
      </fieldsUsage>
    </cacheHierarchy>
    <cacheHierarchy uniqueName="[Measures].[Mean Requested]" caption="Mean Requested" measure="1" displayFolder="" measureGroup="Table1" count="0" oneField="1">
      <fieldsUsage count="1">
        <fieldUsage x="3"/>
      </fieldsUsage>
    </cacheHierarchy>
    <cacheHierarchy uniqueName="[Measures].[Max Funded]" caption="Max Funded" measure="1" displayFolder="" measureGroup="Table1" count="0"/>
    <cacheHierarchy uniqueName="[Measures].[Min Funded]" caption="Min Funded" measure="1" displayFolder="" measureGroup="Table1" count="0"/>
    <cacheHierarchy uniqueName="[Measures].[Median Funded]" caption="Median Funded" measure="1" displayFolder="" measureGroup="Table1" count="0"/>
    <cacheHierarchy uniqueName="[Measures].[Mean Funded]" caption="Mean Funded" measure="1" displayFolder="" measureGroup="Table1" count="0"/>
    <cacheHierarchy uniqueName="[Measures].[Projects]" caption="Projects" measure="1" displayFolder="" measureGroup="Table1" count="0"/>
    <cacheHierarchy uniqueName="[Measures].[Multi-Year Projects]" caption="Multi-Year Projects" measure="1" displayFolder="" measureGroup="Table1" count="0"/>
    <cacheHierarchy uniqueName="[Measures].[Requested Amount]" caption="Requested Amount" measure="1" displayFolder="" measureGroup="Table1" count="0"/>
    <cacheHierarchy uniqueName="[Measures].[Funded Amount]" caption="Funded Amount" measure="1" displayFolder="" measureGroup="Table1" count="0"/>
    <cacheHierarchy uniqueName="[Measures].[First Year Funds]" caption="First Year Funds" measure="1" displayFolder="" measureGroup="Table1" count="0"/>
    <cacheHierarchy uniqueName="[Measures].[Second Year Funds]" caption="Second Year Funds" measure="1" displayFolder="" measureGroup="Table1" count="0"/>
    <cacheHierarchy uniqueName="[Measures].[Third Year Funds]" caption="Third Year Funds" measure="1" displayFolder="" measureGroup="Table1" count="0"/>
    <cacheHierarchy uniqueName="[Measures].[2020 Unspent]" caption="2020 Unspent" measure="1" displayFolder="" measureGroup="Table1" count="0"/>
    <cacheHierarchy uniqueName="[Measures].[2021 Unspent]" caption="2021 Unspent" measure="1" displayFolder="" measureGroup="Table1" count="0"/>
    <cacheHierarchy uniqueName="[Measures].[2022 Unspent]" caption="2022 Unspent" measure="1" displayFolder="" measureGroup="Table1" count="0"/>
    <cacheHierarchy uniqueName="[Measures].[2023 Unpsent]" caption="2023 Unpsent" measure="1" displayFolder="" measureGroup="Table1" count="0"/>
    <cacheHierarchy uniqueName="[Measures].[Additional Existing Slots Funded]" caption="Additional Existing Slots Funded" measure="1" displayFolder="" measureGroup="Table1" count="0"/>
    <cacheHierarchy uniqueName="[Measures].[New Slots Funded]" caption="New Slots Funded" measure="1" displayFolder="" measureGroup="Table1" count="0"/>
    <cacheHierarchy uniqueName="[Measures].[Weighted Additional Existing Slots]" caption="Weighted Additional Existing Slots" measure="1" displayFolder="" measureGroup="Table1" count="0"/>
    <cacheHierarchy uniqueName="[Measures].[Weighted New Slots]" caption="Weighted New Slots" measure="1" displayFolder="" measureGroup="Table1" count="0"/>
    <cacheHierarchy uniqueName="[Measures].[Max Score]" caption="Max Score" measure="1" displayFolder="" measureGroup="Table1" count="0"/>
    <cacheHierarchy uniqueName="[Measures].[Min Score]" caption="Min Score" measure="1" displayFolder="" measureGroup="Table1" count="0"/>
    <cacheHierarchy uniqueName="[Measures].[Median Score]" caption="Median Score" measure="1" displayFolder="" measureGroup="Table1" count="0"/>
    <cacheHierarchy uniqueName="[Measures].[Mean Score]" caption="Mean Score" measure="1" displayFolder="" measureGroup="Table1" count="0"/>
    <cacheHierarchy uniqueName="[Measures].[Projects Funded]" caption="Projects Funded" measure="1" displayFolder="" measureGroup="Table1" count="0"/>
    <cacheHierarchy uniqueName="[Measures].[Multi-Year Projects Funded]" caption="Multi-Year Projects Funded" measure="1" displayFolder="" measureGroup="Table1" count="0"/>
    <cacheHierarchy uniqueName="[Measures].[Request]" caption="Request" measure="1" displayFolder="" measureGroup="Strategies" count="0"/>
    <cacheHierarchy uniqueName="[Measures].[First Year Funding]" caption="First Year Funding" measure="1" displayFolder="" measureGroup="Strategies" count="0"/>
    <cacheHierarchy uniqueName="[Measures].[Second Year Funding]" caption="Second Year Funding" measure="1" displayFolder="" measureGroup="Strategies" count="0"/>
    <cacheHierarchy uniqueName="[Measures].[Third Year Funding]" caption="Third Year Funding" measure="1" displayFolder="" measureGroup="Strategies" count="0"/>
    <cacheHierarchy uniqueName="[Measures].[__XL_Count Table1]" caption="__XL_Count Table1" measure="1" displayFolder="" measureGroup="Table1" count="0" hidden="1"/>
    <cacheHierarchy uniqueName="[Measures].[__XL_Count Strategies]" caption="__XL_Count Strategies" measure="1" displayFolder="" measureGroup="Strategies" count="0" hidden="1"/>
    <cacheHierarchy uniqueName="[Measures].[__XL_Count Strategies  Request]" caption="__XL_Count Strategies  Request" measure="1" displayFolder="" measureGroup="Strategies  Request" count="0" hidden="1"/>
    <cacheHierarchy uniqueName="[Measures].[__XL_Count Strategies Filter]" caption="__XL_Count Strategies Filter" measure="1" displayFolder="" measureGroup="Strategies Filter" count="0" hidden="1"/>
    <cacheHierarchy uniqueName="[Measures].[__No measures defined]" caption="__No measures defined" measure="1" displayFolder="" count="0" hidden="1"/>
    <cacheHierarchy uniqueName="[Measures].[Sum of Score]" caption="Sum of Score" measure="1" displayFolder="" measureGroup="Table1" count="0" hidden="1">
      <extLst>
        <ext xmlns:x15="http://schemas.microsoft.com/office/spreadsheetml/2010/11/main" uri="{B97F6D7D-B522-45F9-BDA1-12C45D357490}">
          <x15:cacheHierarchy aggregatedColumn="10"/>
        </ext>
      </extLst>
    </cacheHierarchy>
    <cacheHierarchy uniqueName="[Measures].[Sum of Requested]" caption="Sum of Requested" measure="1" displayFolder="" measureGroup="Strategies  Request" count="0" hidden="1">
      <extLst>
        <ext xmlns:x15="http://schemas.microsoft.com/office/spreadsheetml/2010/11/main" uri="{B97F6D7D-B522-45F9-BDA1-12C45D357490}">
          <x15:cacheHierarchy aggregatedColumn="5"/>
        </ext>
      </extLst>
    </cacheHierarchy>
  </cacheHierarchies>
  <kpis count="0"/>
  <dimensions count="5">
    <dimension measure="1" name="Measures" uniqueName="[Measures]" caption="Measures"/>
    <dimension name="Strategies" uniqueName="[Strategies]" caption="Strategies"/>
    <dimension name="Strategies  Request" uniqueName="[Strategies  Request]" caption="Strategies  Request"/>
    <dimension name="Strategies Filter" uniqueName="[Strategies Filter]" caption="Strategies Filter"/>
    <dimension name="Table1" uniqueName="[Table1]" caption="Table1"/>
  </dimensions>
  <measureGroups count="4">
    <measureGroup name="Strategies" caption="Strategies"/>
    <measureGroup name="Strategies  Request" caption="Strategies  Request"/>
    <measureGroup name="Strategies Filter" caption="Strategies Filter"/>
    <measureGroup name="Table1" caption="Table1"/>
  </measureGroups>
  <maps count="6">
    <map measureGroup="0" dimension="1"/>
    <map measureGroup="0" dimension="3"/>
    <map measureGroup="1" dimension="2"/>
    <map measureGroup="1" dimension="3"/>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thew Baker" refreshedDate="45027.577168981479" backgroundQuery="1" createdVersion="8" refreshedVersion="8" minRefreshableVersion="3" recordCount="0" supportSubquery="1" supportAdvancedDrill="1" xr:uid="{4DFDB80F-3516-4A32-B0BE-BC1C1EDF9980}">
  <cacheSource type="external" connectionId="4"/>
  <cacheFields count="4">
    <cacheField name="[Measures].[Max Funded]" caption="Max Funded" numFmtId="0" hierarchy="36" level="32767"/>
    <cacheField name="[Measures].[Min Funded]" caption="Min Funded" numFmtId="0" hierarchy="37" level="32767"/>
    <cacheField name="[Measures].[Median Funded]" caption="Median Funded" numFmtId="0" hierarchy="38" level="32767"/>
    <cacheField name="[Measures].[Mean Funded]" caption="Mean Funded" numFmtId="0" hierarchy="39" level="32767"/>
  </cacheFields>
  <cacheHierarchies count="72">
    <cacheHierarchy uniqueName="[Strategies].[Requested]" caption="Requested" attribute="1" defaultMemberUniqueName="[Strategies].[Requested].[All]" allUniqueName="[Strategies].[Requested].[All]" dimensionUniqueName="[Strategies]" displayFolder="" count="0" memberValueDatatype="5" unbalanced="0"/>
    <cacheHierarchy uniqueName="[Strategies].[Funding Amount]" caption="Funding Amount" attribute="1" defaultMemberUniqueName="[Strategies].[Funding Amount].[All]" allUniqueName="[Strategies].[Funding Amount].[All]" dimensionUniqueName="[Strategies]" displayFolder="" count="0" memberValueDatatype="5" unbalanced="0"/>
    <cacheHierarchy uniqueName="[Strategies].[Multi-year Year 2]" caption="Multi-year Year 2" attribute="1" defaultMemberUniqueName="[Strategies].[Multi-year Year 2].[All]" allUniqueName="[Strategies].[Multi-year Year 2].[All]" dimensionUniqueName="[Strategies]" displayFolder="" count="0" memberValueDatatype="20" unbalanced="0"/>
    <cacheHierarchy uniqueName="[Strategies].[Multi-year Year 3]" caption="Multi-year Year 3" attribute="1" defaultMemberUniqueName="[Strategies].[Multi-year Year 3].[All]" allUniqueName="[Strategies].[Multi-year Year 3].[All]" dimensionUniqueName="[Strategies]" displayFolder="" count="0" memberValueDatatype="20" unbalanced="0"/>
    <cacheHierarchy uniqueName="[Strategies].[Value]" caption="Value" attribute="1" defaultMemberUniqueName="[Strategies].[Value].[All]" allUniqueName="[Strategies].[Value].[All]" dimensionUniqueName="[Strategies]" displayFolder="" count="0" memberValueDatatype="130" unbalanced="0"/>
    <cacheHierarchy uniqueName="[Strategies  Request].[Requested]" caption="Requested" attribute="1" defaultMemberUniqueName="[Strategies  Request].[Requested].[All]" allUniqueName="[Strategies  Request].[Requested].[All]" dimensionUniqueName="[Strategies  Request]" displayFolder="" count="0" memberValueDatatype="5" unbalanced="0"/>
    <cacheHierarchy uniqueName="[Strategies  Request].[Value]" caption="Value" attribute="1" defaultMemberUniqueName="[Strategies  Request].[Value].[All]" allUniqueName="[Strategies  Request].[Value].[All]" dimensionUniqueName="[Strategies  Request]" displayFolder="" count="0" memberValueDatatype="130" unbalanced="0"/>
    <cacheHierarchy uniqueName="[Strategies Filter].[Value]" caption="Value" attribute="1" defaultMemberUniqueName="[Strategies Filter].[Value].[All]" allUniqueName="[Strategies Filter].[Value].[All]" dimensionUniqueName="[Strategies Filter]" displayFolder="" count="0" memberValueDatatype="130" unbalanced="0"/>
    <cacheHierarchy uniqueName="[Table1].[Organization]" caption="Organization" attribute="1" defaultMemberUniqueName="[Table1].[Organization].[All]" allUniqueName="[Table1].[Organization].[All]" dimensionUniqueName="[Table1]" displayFolder="" count="0" memberValueDatatype="130" unbalanced="0"/>
    <cacheHierarchy uniqueName="[Table1].[Requested]" caption="Requested" attribute="1" defaultMemberUniqueName="[Table1].[Requested].[All]" allUniqueName="[Table1].[Requested].[All]" dimensionUniqueName="[Table1]" displayFolder="" count="0" memberValueDatatype="5" unbalanced="0"/>
    <cacheHierarchy uniqueName="[Table1].[Score]" caption="Score" attribute="1" defaultMemberUniqueName="[Table1].[Score].[All]" allUniqueName="[Table1].[Score].[All]" dimensionUniqueName="[Table1]" displayFolder="" count="0" memberValueDatatype="5" unbalanced="0"/>
    <cacheHierarchy uniqueName="[Table1].[Funding Amount]" caption="Funding Amount" attribute="1" defaultMemberUniqueName="[Table1].[Funding Amount].[All]" allUniqueName="[Table1].[Funding Amount].[All]" dimensionUniqueName="[Table1]" displayFolder="" count="0" memberValueDatatype="5" unbalanced="0"/>
    <cacheHierarchy uniqueName="[Table1].[% Funded]" caption="% Funded" attribute="1" defaultMemberUniqueName="[Table1].[% Funded].[All]" allUniqueName="[Table1].[% Funded].[All]" dimensionUniqueName="[Table1]" displayFolder="" count="0" memberValueDatatype="20" unbalanced="0"/>
    <cacheHierarchy uniqueName="[Table1].[# Recommend Funding]" caption="# Recommend Funding" attribute="1" defaultMemberUniqueName="[Table1].[# Recommend Funding].[All]" allUniqueName="[Table1].[# Recommend Funding].[All]" dimensionUniqueName="[Table1]" displayFolder="" count="0" memberValueDatatype="20" unbalanced="0"/>
    <cacheHierarchy uniqueName="[Table1].[# Scored]" caption="# Scored" attribute="1" defaultMemberUniqueName="[Table1].[# Scored].[All]" allUniqueName="[Table1].[# Scored].[All]" dimensionUniqueName="[Table1]" displayFolder="" count="0" memberValueDatatype="20" unbalanced="0"/>
    <cacheHierarchy uniqueName="[Table1].[% Recommend]" caption="% Recommend" attribute="1" defaultMemberUniqueName="[Table1].[% Recommend].[All]" allUniqueName="[Table1].[% Recommend].[All]" dimensionUniqueName="[Table1]" displayFolder="" count="0" memberValueDatatype="5" unbalanced="0"/>
    <cacheHierarchy uniqueName="[Table1].[Slots]" caption="Slots" attribute="1" defaultMemberUniqueName="[Table1].[Slots].[All]" allUniqueName="[Table1].[Slots].[All]" dimensionUniqueName="[Table1]" displayFolder="" count="0" memberValueDatatype="130" unbalanced="0"/>
    <cacheHierarchy uniqueName="[Table1].[Existing Slots]" caption="Existing Slots" attribute="1" defaultMemberUniqueName="[Table1].[Existing Slots].[All]" allUniqueName="[Table1].[Existing Slots].[All]" dimensionUniqueName="[Table1]" displayFolder="" count="0" memberValueDatatype="20" unbalanced="0"/>
    <cacheHierarchy uniqueName="[Table1].[New Slots]" caption="New Slots" attribute="1" defaultMemberUniqueName="[Table1].[New Slots].[All]" allUniqueName="[Table1].[New Slots].[All]" dimensionUniqueName="[Table1]" displayFolder="" count="0" memberValueDatatype="20" unbalanced="0"/>
    <cacheHierarchy uniqueName="[Table1].[Open existing slots due to staffing]" caption="Open existing slots due to staffing" attribute="1" defaultMemberUniqueName="[Table1].[Open existing slots due to staffing].[All]" allUniqueName="[Table1].[Open existing slots due to staffing].[All]" dimensionUniqueName="[Table1]" displayFolder="" count="0" memberValueDatatype="130" unbalanced="0"/>
    <cacheHierarchy uniqueName="[Table1].[# Recommend multi-year funding]" caption="# Recommend multi-year funding" attribute="1" defaultMemberUniqueName="[Table1].[# Recommend multi-year funding].[All]" allUniqueName="[Table1].[# Recommend multi-year funding].[All]" dimensionUniqueName="[Table1]" displayFolder="" count="0" memberValueDatatype="20" unbalanced="0"/>
    <cacheHierarchy uniqueName="[Table1].[Multi-year Request?]" caption="Multi-year Request?" attribute="1" defaultMemberUniqueName="[Table1].[Multi-year Request?].[All]" allUniqueName="[Table1].[Multi-year Request?].[All]" dimensionUniqueName="[Table1]" displayFolder="" count="0" memberValueDatatype="130" unbalanced="0"/>
    <cacheHierarchy uniqueName="[Table1].[Multi-year Year 2]" caption="Multi-year Year 2" attribute="1" defaultMemberUniqueName="[Table1].[Multi-year Year 2].[All]" allUniqueName="[Table1].[Multi-year Year 2].[All]" dimensionUniqueName="[Table1]" displayFolder="" count="0" memberValueDatatype="20" unbalanced="0"/>
    <cacheHierarchy uniqueName="[Table1].[Multi-year Year 3]" caption="Multi-year Year 3" attribute="1" defaultMemberUniqueName="[Table1].[Multi-year Year 3].[All]" allUniqueName="[Table1].[Multi-year Year 3].[All]" dimensionUniqueName="[Table1]" displayFolder="" count="0" memberValueDatatype="20" unbalanced="0"/>
    <cacheHierarchy uniqueName="[Table1].[Zip Code]" caption="Zip Code" attribute="1" defaultMemberUniqueName="[Table1].[Zip Code].[All]" allUniqueName="[Table1].[Zip Code].[All]" dimensionUniqueName="[Table1]" displayFolder="" count="0" memberValueDatatype="20" unbalanced="0"/>
    <cacheHierarchy uniqueName="[Table1].[Unspent Funds FY20]" caption="Unspent Funds FY20" attribute="1" defaultMemberUniqueName="[Table1].[Unspent Funds FY20].[All]" allUniqueName="[Table1].[Unspent Funds FY20].[All]" dimensionUniqueName="[Table1]" displayFolder="" count="0" memberValueDatatype="20" unbalanced="0"/>
    <cacheHierarchy uniqueName="[Table1].[Unspent Funds FY21]" caption="Unspent Funds FY21" attribute="1" defaultMemberUniqueName="[Table1].[Unspent Funds FY21].[All]" allUniqueName="[Table1].[Unspent Funds FY21].[All]" dimensionUniqueName="[Table1]" displayFolder="" count="0" memberValueDatatype="20" unbalanced="0"/>
    <cacheHierarchy uniqueName="[Table1].[Unspent Funds FY22]" caption="Unspent Funds FY22" attribute="1" defaultMemberUniqueName="[Table1].[Unspent Funds FY22].[All]" allUniqueName="[Table1].[Unspent Funds FY22].[All]" dimensionUniqueName="[Table1]" displayFolder="" count="0" memberValueDatatype="20" unbalanced="0"/>
    <cacheHierarchy uniqueName="[Table1].[Unspent Funds FY23]" caption="Unspent Funds FY23" attribute="1" defaultMemberUniqueName="[Table1].[Unspent Funds FY23].[All]" allUniqueName="[Table1].[Unspent Funds FY23].[All]" dimensionUniqueName="[Table1]" displayFolder="" count="0" memberValueDatatype="20" unbalanced="0"/>
    <cacheHierarchy uniqueName="[Table1].[Strategy]" caption="Strategy" attribute="1" defaultMemberUniqueName="[Table1].[Strategy].[All]" allUniqueName="[Table1].[Strategy].[All]" dimensionUniqueName="[Table1]" displayFolder="" count="0" memberValueDatatype="130" unbalanced="0"/>
    <cacheHierarchy uniqueName="[Table1].[Existing Slots (Weighted)]" caption="Existing Slots (Weighted)" attribute="1" defaultMemberUniqueName="[Table1].[Existing Slots (Weighted)].[All]" allUniqueName="[Table1].[Existing Slots (Weighted)].[All]" dimensionUniqueName="[Table1]" displayFolder="" count="0" memberValueDatatype="20" unbalanced="0"/>
    <cacheHierarchy uniqueName="[Table1].[New Slots (Weighted)]" caption="New Slots (Weighted)" attribute="1" defaultMemberUniqueName="[Table1].[New Slots (Weighted)].[All]" allUniqueName="[Table1].[New Slots (Weighted)].[All]" dimensionUniqueName="[Table1]" displayFolder="" count="0" memberValueDatatype="20" unbalanced="0"/>
    <cacheHierarchy uniqueName="[Measures].[Max Requested]" caption="Max Requested" measure="1" displayFolder="" measureGroup="Table1" count="0"/>
    <cacheHierarchy uniqueName="[Measures].[Min Requested]" caption="Min Requested" measure="1" displayFolder="" measureGroup="Table1" count="0"/>
    <cacheHierarchy uniqueName="[Measures].[Median Requested]" caption="Median Requested" measure="1" displayFolder="" measureGroup="Table1" count="0"/>
    <cacheHierarchy uniqueName="[Measures].[Mean Requested]" caption="Mean Requested" measure="1" displayFolder="" measureGroup="Table1" count="0"/>
    <cacheHierarchy uniqueName="[Measures].[Max Funded]" caption="Max Funded" measure="1" displayFolder="" measureGroup="Table1" count="0" oneField="1">
      <fieldsUsage count="1">
        <fieldUsage x="0"/>
      </fieldsUsage>
    </cacheHierarchy>
    <cacheHierarchy uniqueName="[Measures].[Min Funded]" caption="Min Funded" measure="1" displayFolder="" measureGroup="Table1" count="0" oneField="1">
      <fieldsUsage count="1">
        <fieldUsage x="1"/>
      </fieldsUsage>
    </cacheHierarchy>
    <cacheHierarchy uniqueName="[Measures].[Median Funded]" caption="Median Funded" measure="1" displayFolder="" measureGroup="Table1" count="0" oneField="1">
      <fieldsUsage count="1">
        <fieldUsage x="2"/>
      </fieldsUsage>
    </cacheHierarchy>
    <cacheHierarchy uniqueName="[Measures].[Mean Funded]" caption="Mean Funded" measure="1" displayFolder="" measureGroup="Table1" count="0" oneField="1">
      <fieldsUsage count="1">
        <fieldUsage x="3"/>
      </fieldsUsage>
    </cacheHierarchy>
    <cacheHierarchy uniqueName="[Measures].[Projects]" caption="Projects" measure="1" displayFolder="" measureGroup="Table1" count="0"/>
    <cacheHierarchy uniqueName="[Measures].[Multi-Year Projects]" caption="Multi-Year Projects" measure="1" displayFolder="" measureGroup="Table1" count="0"/>
    <cacheHierarchy uniqueName="[Measures].[Requested Amount]" caption="Requested Amount" measure="1" displayFolder="" measureGroup="Table1" count="0"/>
    <cacheHierarchy uniqueName="[Measures].[Funded Amount]" caption="Funded Amount" measure="1" displayFolder="" measureGroup="Table1" count="0"/>
    <cacheHierarchy uniqueName="[Measures].[First Year Funds]" caption="First Year Funds" measure="1" displayFolder="" measureGroup="Table1" count="0"/>
    <cacheHierarchy uniqueName="[Measures].[Second Year Funds]" caption="Second Year Funds" measure="1" displayFolder="" measureGroup="Table1" count="0"/>
    <cacheHierarchy uniqueName="[Measures].[Third Year Funds]" caption="Third Year Funds" measure="1" displayFolder="" measureGroup="Table1" count="0"/>
    <cacheHierarchy uniqueName="[Measures].[2020 Unspent]" caption="2020 Unspent" measure="1" displayFolder="" measureGroup="Table1" count="0"/>
    <cacheHierarchy uniqueName="[Measures].[2021 Unspent]" caption="2021 Unspent" measure="1" displayFolder="" measureGroup="Table1" count="0"/>
    <cacheHierarchy uniqueName="[Measures].[2022 Unspent]" caption="2022 Unspent" measure="1" displayFolder="" measureGroup="Table1" count="0"/>
    <cacheHierarchy uniqueName="[Measures].[2023 Unpsent]" caption="2023 Unpsent" measure="1" displayFolder="" measureGroup="Table1" count="0"/>
    <cacheHierarchy uniqueName="[Measures].[Additional Existing Slots Funded]" caption="Additional Existing Slots Funded" measure="1" displayFolder="" measureGroup="Table1" count="0"/>
    <cacheHierarchy uniqueName="[Measures].[New Slots Funded]" caption="New Slots Funded" measure="1" displayFolder="" measureGroup="Table1" count="0"/>
    <cacheHierarchy uniqueName="[Measures].[Weighted Additional Existing Slots]" caption="Weighted Additional Existing Slots" measure="1" displayFolder="" measureGroup="Table1" count="0"/>
    <cacheHierarchy uniqueName="[Measures].[Weighted New Slots]" caption="Weighted New Slots" measure="1" displayFolder="" measureGroup="Table1" count="0"/>
    <cacheHierarchy uniqueName="[Measures].[Max Score]" caption="Max Score" measure="1" displayFolder="" measureGroup="Table1" count="0"/>
    <cacheHierarchy uniqueName="[Measures].[Min Score]" caption="Min Score" measure="1" displayFolder="" measureGroup="Table1" count="0"/>
    <cacheHierarchy uniqueName="[Measures].[Median Score]" caption="Median Score" measure="1" displayFolder="" measureGroup="Table1" count="0"/>
    <cacheHierarchy uniqueName="[Measures].[Mean Score]" caption="Mean Score" measure="1" displayFolder="" measureGroup="Table1" count="0"/>
    <cacheHierarchy uniqueName="[Measures].[Projects Funded]" caption="Projects Funded" measure="1" displayFolder="" measureGroup="Table1" count="0"/>
    <cacheHierarchy uniqueName="[Measures].[Multi-Year Projects Funded]" caption="Multi-Year Projects Funded" measure="1" displayFolder="" measureGroup="Table1" count="0"/>
    <cacheHierarchy uniqueName="[Measures].[Request]" caption="Request" measure="1" displayFolder="" measureGroup="Strategies" count="0"/>
    <cacheHierarchy uniqueName="[Measures].[First Year Funding]" caption="First Year Funding" measure="1" displayFolder="" measureGroup="Strategies" count="0"/>
    <cacheHierarchy uniqueName="[Measures].[Second Year Funding]" caption="Second Year Funding" measure="1" displayFolder="" measureGroup="Strategies" count="0"/>
    <cacheHierarchy uniqueName="[Measures].[Third Year Funding]" caption="Third Year Funding" measure="1" displayFolder="" measureGroup="Strategies" count="0"/>
    <cacheHierarchy uniqueName="[Measures].[__XL_Count Table1]" caption="__XL_Count Table1" measure="1" displayFolder="" measureGroup="Table1" count="0" hidden="1"/>
    <cacheHierarchy uniqueName="[Measures].[__XL_Count Strategies]" caption="__XL_Count Strategies" measure="1" displayFolder="" measureGroup="Strategies" count="0" hidden="1"/>
    <cacheHierarchy uniqueName="[Measures].[__XL_Count Strategies  Request]" caption="__XL_Count Strategies  Request" measure="1" displayFolder="" measureGroup="Strategies  Request" count="0" hidden="1"/>
    <cacheHierarchy uniqueName="[Measures].[__XL_Count Strategies Filter]" caption="__XL_Count Strategies Filter" measure="1" displayFolder="" measureGroup="Strategies Filter" count="0" hidden="1"/>
    <cacheHierarchy uniqueName="[Measures].[__No measures defined]" caption="__No measures defined" measure="1" displayFolder="" count="0" hidden="1"/>
    <cacheHierarchy uniqueName="[Measures].[Sum of Score]" caption="Sum of Score" measure="1" displayFolder="" measureGroup="Table1" count="0" hidden="1">
      <extLst>
        <ext xmlns:x15="http://schemas.microsoft.com/office/spreadsheetml/2010/11/main" uri="{B97F6D7D-B522-45F9-BDA1-12C45D357490}">
          <x15:cacheHierarchy aggregatedColumn="10"/>
        </ext>
      </extLst>
    </cacheHierarchy>
    <cacheHierarchy uniqueName="[Measures].[Sum of Requested]" caption="Sum of Requested" measure="1" displayFolder="" measureGroup="Strategies  Request" count="0" hidden="1">
      <extLst>
        <ext xmlns:x15="http://schemas.microsoft.com/office/spreadsheetml/2010/11/main" uri="{B97F6D7D-B522-45F9-BDA1-12C45D357490}">
          <x15:cacheHierarchy aggregatedColumn="5"/>
        </ext>
      </extLst>
    </cacheHierarchy>
  </cacheHierarchies>
  <kpis count="0"/>
  <dimensions count="5">
    <dimension measure="1" name="Measures" uniqueName="[Measures]" caption="Measures"/>
    <dimension name="Strategies" uniqueName="[Strategies]" caption="Strategies"/>
    <dimension name="Strategies  Request" uniqueName="[Strategies  Request]" caption="Strategies  Request"/>
    <dimension name="Strategies Filter" uniqueName="[Strategies Filter]" caption="Strategies Filter"/>
    <dimension name="Table1" uniqueName="[Table1]" caption="Table1"/>
  </dimensions>
  <measureGroups count="4">
    <measureGroup name="Strategies" caption="Strategies"/>
    <measureGroup name="Strategies  Request" caption="Strategies  Request"/>
    <measureGroup name="Strategies Filter" caption="Strategies Filter"/>
    <measureGroup name="Table1" caption="Table1"/>
  </measureGroups>
  <maps count="6">
    <map measureGroup="0" dimension="1"/>
    <map measureGroup="0" dimension="3"/>
    <map measureGroup="1" dimension="2"/>
    <map measureGroup="1" dimension="3"/>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thew Baker" refreshedDate="45027.577170254626" backgroundQuery="1" createdVersion="8" refreshedVersion="8" minRefreshableVersion="3" recordCount="0" supportSubquery="1" supportAdvancedDrill="1" xr:uid="{A3C332F4-882C-4D8C-9297-5440E166FC79}">
  <cacheSource type="external" connectionId="4"/>
  <cacheFields count="4">
    <cacheField name="[Measures].[Max Requested]" caption="Max Requested" numFmtId="0" hierarchy="32" level="32767"/>
    <cacheField name="[Measures].[Min Requested]" caption="Min Requested" numFmtId="0" hierarchy="33" level="32767"/>
    <cacheField name="[Measures].[Median Requested]" caption="Median Requested" numFmtId="0" hierarchy="34" level="32767"/>
    <cacheField name="[Measures].[Mean Requested]" caption="Mean Requested" numFmtId="0" hierarchy="35" level="32767"/>
  </cacheFields>
  <cacheHierarchies count="72">
    <cacheHierarchy uniqueName="[Strategies].[Requested]" caption="Requested" attribute="1" defaultMemberUniqueName="[Strategies].[Requested].[All]" allUniqueName="[Strategies].[Requested].[All]" dimensionUniqueName="[Strategies]" displayFolder="" count="0" memberValueDatatype="5" unbalanced="0"/>
    <cacheHierarchy uniqueName="[Strategies].[Funding Amount]" caption="Funding Amount" attribute="1" defaultMemberUniqueName="[Strategies].[Funding Amount].[All]" allUniqueName="[Strategies].[Funding Amount].[All]" dimensionUniqueName="[Strategies]" displayFolder="" count="0" memberValueDatatype="5" unbalanced="0"/>
    <cacheHierarchy uniqueName="[Strategies].[Multi-year Year 2]" caption="Multi-year Year 2" attribute="1" defaultMemberUniqueName="[Strategies].[Multi-year Year 2].[All]" allUniqueName="[Strategies].[Multi-year Year 2].[All]" dimensionUniqueName="[Strategies]" displayFolder="" count="0" memberValueDatatype="20" unbalanced="0"/>
    <cacheHierarchy uniqueName="[Strategies].[Multi-year Year 3]" caption="Multi-year Year 3" attribute="1" defaultMemberUniqueName="[Strategies].[Multi-year Year 3].[All]" allUniqueName="[Strategies].[Multi-year Year 3].[All]" dimensionUniqueName="[Strategies]" displayFolder="" count="0" memberValueDatatype="20" unbalanced="0"/>
    <cacheHierarchy uniqueName="[Strategies].[Value]" caption="Value" attribute="1" defaultMemberUniqueName="[Strategies].[Value].[All]" allUniqueName="[Strategies].[Value].[All]" dimensionUniqueName="[Strategies]" displayFolder="" count="0" memberValueDatatype="130" unbalanced="0"/>
    <cacheHierarchy uniqueName="[Strategies  Request].[Requested]" caption="Requested" attribute="1" defaultMemberUniqueName="[Strategies  Request].[Requested].[All]" allUniqueName="[Strategies  Request].[Requested].[All]" dimensionUniqueName="[Strategies  Request]" displayFolder="" count="0" memberValueDatatype="5" unbalanced="0"/>
    <cacheHierarchy uniqueName="[Strategies  Request].[Value]" caption="Value" attribute="1" defaultMemberUniqueName="[Strategies  Request].[Value].[All]" allUniqueName="[Strategies  Request].[Value].[All]" dimensionUniqueName="[Strategies  Request]" displayFolder="" count="0" memberValueDatatype="130" unbalanced="0"/>
    <cacheHierarchy uniqueName="[Strategies Filter].[Value]" caption="Value" attribute="1" defaultMemberUniqueName="[Strategies Filter].[Value].[All]" allUniqueName="[Strategies Filter].[Value].[All]" dimensionUniqueName="[Strategies Filter]" displayFolder="" count="0" memberValueDatatype="130" unbalanced="0"/>
    <cacheHierarchy uniqueName="[Table1].[Organization]" caption="Organization" attribute="1" defaultMemberUniqueName="[Table1].[Organization].[All]" allUniqueName="[Table1].[Organization].[All]" dimensionUniqueName="[Table1]" displayFolder="" count="0" memberValueDatatype="130" unbalanced="0"/>
    <cacheHierarchy uniqueName="[Table1].[Requested]" caption="Requested" attribute="1" defaultMemberUniqueName="[Table1].[Requested].[All]" allUniqueName="[Table1].[Requested].[All]" dimensionUniqueName="[Table1]" displayFolder="" count="0" memberValueDatatype="5" unbalanced="0"/>
    <cacheHierarchy uniqueName="[Table1].[Score]" caption="Score" attribute="1" defaultMemberUniqueName="[Table1].[Score].[All]" allUniqueName="[Table1].[Score].[All]" dimensionUniqueName="[Table1]" displayFolder="" count="0" memberValueDatatype="5" unbalanced="0"/>
    <cacheHierarchy uniqueName="[Table1].[Funding Amount]" caption="Funding Amount" attribute="1" defaultMemberUniqueName="[Table1].[Funding Amount].[All]" allUniqueName="[Table1].[Funding Amount].[All]" dimensionUniqueName="[Table1]" displayFolder="" count="0" memberValueDatatype="5" unbalanced="0"/>
    <cacheHierarchy uniqueName="[Table1].[% Funded]" caption="% Funded" attribute="1" defaultMemberUniqueName="[Table1].[% Funded].[All]" allUniqueName="[Table1].[% Funded].[All]" dimensionUniqueName="[Table1]" displayFolder="" count="0" memberValueDatatype="20" unbalanced="0"/>
    <cacheHierarchy uniqueName="[Table1].[# Recommend Funding]" caption="# Recommend Funding" attribute="1" defaultMemberUniqueName="[Table1].[# Recommend Funding].[All]" allUniqueName="[Table1].[# Recommend Funding].[All]" dimensionUniqueName="[Table1]" displayFolder="" count="0" memberValueDatatype="20" unbalanced="0"/>
    <cacheHierarchy uniqueName="[Table1].[# Scored]" caption="# Scored" attribute="1" defaultMemberUniqueName="[Table1].[# Scored].[All]" allUniqueName="[Table1].[# Scored].[All]" dimensionUniqueName="[Table1]" displayFolder="" count="0" memberValueDatatype="20" unbalanced="0"/>
    <cacheHierarchy uniqueName="[Table1].[% Recommend]" caption="% Recommend" attribute="1" defaultMemberUniqueName="[Table1].[% Recommend].[All]" allUniqueName="[Table1].[% Recommend].[All]" dimensionUniqueName="[Table1]" displayFolder="" count="0" memberValueDatatype="5" unbalanced="0"/>
    <cacheHierarchy uniqueName="[Table1].[Slots]" caption="Slots" attribute="1" defaultMemberUniqueName="[Table1].[Slots].[All]" allUniqueName="[Table1].[Slots].[All]" dimensionUniqueName="[Table1]" displayFolder="" count="0" memberValueDatatype="130" unbalanced="0"/>
    <cacheHierarchy uniqueName="[Table1].[Existing Slots]" caption="Existing Slots" attribute="1" defaultMemberUniqueName="[Table1].[Existing Slots].[All]" allUniqueName="[Table1].[Existing Slots].[All]" dimensionUniqueName="[Table1]" displayFolder="" count="0" memberValueDatatype="20" unbalanced="0"/>
    <cacheHierarchy uniqueName="[Table1].[New Slots]" caption="New Slots" attribute="1" defaultMemberUniqueName="[Table1].[New Slots].[All]" allUniqueName="[Table1].[New Slots].[All]" dimensionUniqueName="[Table1]" displayFolder="" count="0" memberValueDatatype="20" unbalanced="0"/>
    <cacheHierarchy uniqueName="[Table1].[Open existing slots due to staffing]" caption="Open existing slots due to staffing" attribute="1" defaultMemberUniqueName="[Table1].[Open existing slots due to staffing].[All]" allUniqueName="[Table1].[Open existing slots due to staffing].[All]" dimensionUniqueName="[Table1]" displayFolder="" count="0" memberValueDatatype="130" unbalanced="0"/>
    <cacheHierarchy uniqueName="[Table1].[# Recommend multi-year funding]" caption="# Recommend multi-year funding" attribute="1" defaultMemberUniqueName="[Table1].[# Recommend multi-year funding].[All]" allUniqueName="[Table1].[# Recommend multi-year funding].[All]" dimensionUniqueName="[Table1]" displayFolder="" count="0" memberValueDatatype="20" unbalanced="0"/>
    <cacheHierarchy uniqueName="[Table1].[Multi-year Request?]" caption="Multi-year Request?" attribute="1" defaultMemberUniqueName="[Table1].[Multi-year Request?].[All]" allUniqueName="[Table1].[Multi-year Request?].[All]" dimensionUniqueName="[Table1]" displayFolder="" count="0" memberValueDatatype="130" unbalanced="0"/>
    <cacheHierarchy uniqueName="[Table1].[Multi-year Year 2]" caption="Multi-year Year 2" attribute="1" defaultMemberUniqueName="[Table1].[Multi-year Year 2].[All]" allUniqueName="[Table1].[Multi-year Year 2].[All]" dimensionUniqueName="[Table1]" displayFolder="" count="0" memberValueDatatype="20" unbalanced="0"/>
    <cacheHierarchy uniqueName="[Table1].[Multi-year Year 3]" caption="Multi-year Year 3" attribute="1" defaultMemberUniqueName="[Table1].[Multi-year Year 3].[All]" allUniqueName="[Table1].[Multi-year Year 3].[All]" dimensionUniqueName="[Table1]" displayFolder="" count="0" memberValueDatatype="20" unbalanced="0"/>
    <cacheHierarchy uniqueName="[Table1].[Zip Code]" caption="Zip Code" attribute="1" defaultMemberUniqueName="[Table1].[Zip Code].[All]" allUniqueName="[Table1].[Zip Code].[All]" dimensionUniqueName="[Table1]" displayFolder="" count="0" memberValueDatatype="20" unbalanced="0"/>
    <cacheHierarchy uniqueName="[Table1].[Unspent Funds FY20]" caption="Unspent Funds FY20" attribute="1" defaultMemberUniqueName="[Table1].[Unspent Funds FY20].[All]" allUniqueName="[Table1].[Unspent Funds FY20].[All]" dimensionUniqueName="[Table1]" displayFolder="" count="0" memberValueDatatype="20" unbalanced="0"/>
    <cacheHierarchy uniqueName="[Table1].[Unspent Funds FY21]" caption="Unspent Funds FY21" attribute="1" defaultMemberUniqueName="[Table1].[Unspent Funds FY21].[All]" allUniqueName="[Table1].[Unspent Funds FY21].[All]" dimensionUniqueName="[Table1]" displayFolder="" count="0" memberValueDatatype="20" unbalanced="0"/>
    <cacheHierarchy uniqueName="[Table1].[Unspent Funds FY22]" caption="Unspent Funds FY22" attribute="1" defaultMemberUniqueName="[Table1].[Unspent Funds FY22].[All]" allUniqueName="[Table1].[Unspent Funds FY22].[All]" dimensionUniqueName="[Table1]" displayFolder="" count="0" memberValueDatatype="20" unbalanced="0"/>
    <cacheHierarchy uniqueName="[Table1].[Unspent Funds FY23]" caption="Unspent Funds FY23" attribute="1" defaultMemberUniqueName="[Table1].[Unspent Funds FY23].[All]" allUniqueName="[Table1].[Unspent Funds FY23].[All]" dimensionUniqueName="[Table1]" displayFolder="" count="0" memberValueDatatype="20" unbalanced="0"/>
    <cacheHierarchy uniqueName="[Table1].[Strategy]" caption="Strategy" attribute="1" defaultMemberUniqueName="[Table1].[Strategy].[All]" allUniqueName="[Table1].[Strategy].[All]" dimensionUniqueName="[Table1]" displayFolder="" count="0" memberValueDatatype="130" unbalanced="0"/>
    <cacheHierarchy uniqueName="[Table1].[Existing Slots (Weighted)]" caption="Existing Slots (Weighted)" attribute="1" defaultMemberUniqueName="[Table1].[Existing Slots (Weighted)].[All]" allUniqueName="[Table1].[Existing Slots (Weighted)].[All]" dimensionUniqueName="[Table1]" displayFolder="" count="0" memberValueDatatype="20" unbalanced="0"/>
    <cacheHierarchy uniqueName="[Table1].[New Slots (Weighted)]" caption="New Slots (Weighted)" attribute="1" defaultMemberUniqueName="[Table1].[New Slots (Weighted)].[All]" allUniqueName="[Table1].[New Slots (Weighted)].[All]" dimensionUniqueName="[Table1]" displayFolder="" count="0" memberValueDatatype="20" unbalanced="0"/>
    <cacheHierarchy uniqueName="[Measures].[Max Requested]" caption="Max Requested" measure="1" displayFolder="" measureGroup="Table1" count="0" oneField="1">
      <fieldsUsage count="1">
        <fieldUsage x="0"/>
      </fieldsUsage>
    </cacheHierarchy>
    <cacheHierarchy uniqueName="[Measures].[Min Requested]" caption="Min Requested" measure="1" displayFolder="" measureGroup="Table1" count="0" oneField="1">
      <fieldsUsage count="1">
        <fieldUsage x="1"/>
      </fieldsUsage>
    </cacheHierarchy>
    <cacheHierarchy uniqueName="[Measures].[Median Requested]" caption="Median Requested" measure="1" displayFolder="" measureGroup="Table1" count="0" oneField="1">
      <fieldsUsage count="1">
        <fieldUsage x="2"/>
      </fieldsUsage>
    </cacheHierarchy>
    <cacheHierarchy uniqueName="[Measures].[Mean Requested]" caption="Mean Requested" measure="1" displayFolder="" measureGroup="Table1" count="0" oneField="1">
      <fieldsUsage count="1">
        <fieldUsage x="3"/>
      </fieldsUsage>
    </cacheHierarchy>
    <cacheHierarchy uniqueName="[Measures].[Max Funded]" caption="Max Funded" measure="1" displayFolder="" measureGroup="Table1" count="0"/>
    <cacheHierarchy uniqueName="[Measures].[Min Funded]" caption="Min Funded" measure="1" displayFolder="" measureGroup="Table1" count="0"/>
    <cacheHierarchy uniqueName="[Measures].[Median Funded]" caption="Median Funded" measure="1" displayFolder="" measureGroup="Table1" count="0"/>
    <cacheHierarchy uniqueName="[Measures].[Mean Funded]" caption="Mean Funded" measure="1" displayFolder="" measureGroup="Table1" count="0"/>
    <cacheHierarchy uniqueName="[Measures].[Projects]" caption="Projects" measure="1" displayFolder="" measureGroup="Table1" count="0"/>
    <cacheHierarchy uniqueName="[Measures].[Multi-Year Projects]" caption="Multi-Year Projects" measure="1" displayFolder="" measureGroup="Table1" count="0"/>
    <cacheHierarchy uniqueName="[Measures].[Requested Amount]" caption="Requested Amount" measure="1" displayFolder="" measureGroup="Table1" count="0"/>
    <cacheHierarchy uniqueName="[Measures].[Funded Amount]" caption="Funded Amount" measure="1" displayFolder="" measureGroup="Table1" count="0"/>
    <cacheHierarchy uniqueName="[Measures].[First Year Funds]" caption="First Year Funds" measure="1" displayFolder="" measureGroup="Table1" count="0"/>
    <cacheHierarchy uniqueName="[Measures].[Second Year Funds]" caption="Second Year Funds" measure="1" displayFolder="" measureGroup="Table1" count="0"/>
    <cacheHierarchy uniqueName="[Measures].[Third Year Funds]" caption="Third Year Funds" measure="1" displayFolder="" measureGroup="Table1" count="0"/>
    <cacheHierarchy uniqueName="[Measures].[2020 Unspent]" caption="2020 Unspent" measure="1" displayFolder="" measureGroup="Table1" count="0"/>
    <cacheHierarchy uniqueName="[Measures].[2021 Unspent]" caption="2021 Unspent" measure="1" displayFolder="" measureGroup="Table1" count="0"/>
    <cacheHierarchy uniqueName="[Measures].[2022 Unspent]" caption="2022 Unspent" measure="1" displayFolder="" measureGroup="Table1" count="0"/>
    <cacheHierarchy uniqueName="[Measures].[2023 Unpsent]" caption="2023 Unpsent" measure="1" displayFolder="" measureGroup="Table1" count="0"/>
    <cacheHierarchy uniqueName="[Measures].[Additional Existing Slots Funded]" caption="Additional Existing Slots Funded" measure="1" displayFolder="" measureGroup="Table1" count="0"/>
    <cacheHierarchy uniqueName="[Measures].[New Slots Funded]" caption="New Slots Funded" measure="1" displayFolder="" measureGroup="Table1" count="0"/>
    <cacheHierarchy uniqueName="[Measures].[Weighted Additional Existing Slots]" caption="Weighted Additional Existing Slots" measure="1" displayFolder="" measureGroup="Table1" count="0"/>
    <cacheHierarchy uniqueName="[Measures].[Weighted New Slots]" caption="Weighted New Slots" measure="1" displayFolder="" measureGroup="Table1" count="0"/>
    <cacheHierarchy uniqueName="[Measures].[Max Score]" caption="Max Score" measure="1" displayFolder="" measureGroup="Table1" count="0"/>
    <cacheHierarchy uniqueName="[Measures].[Min Score]" caption="Min Score" measure="1" displayFolder="" measureGroup="Table1" count="0"/>
    <cacheHierarchy uniqueName="[Measures].[Median Score]" caption="Median Score" measure="1" displayFolder="" measureGroup="Table1" count="0"/>
    <cacheHierarchy uniqueName="[Measures].[Mean Score]" caption="Mean Score" measure="1" displayFolder="" measureGroup="Table1" count="0"/>
    <cacheHierarchy uniqueName="[Measures].[Projects Funded]" caption="Projects Funded" measure="1" displayFolder="" measureGroup="Table1" count="0"/>
    <cacheHierarchy uniqueName="[Measures].[Multi-Year Projects Funded]" caption="Multi-Year Projects Funded" measure="1" displayFolder="" measureGroup="Table1" count="0"/>
    <cacheHierarchy uniqueName="[Measures].[Request]" caption="Request" measure="1" displayFolder="" measureGroup="Strategies" count="0"/>
    <cacheHierarchy uniqueName="[Measures].[First Year Funding]" caption="First Year Funding" measure="1" displayFolder="" measureGroup="Strategies" count="0"/>
    <cacheHierarchy uniqueName="[Measures].[Second Year Funding]" caption="Second Year Funding" measure="1" displayFolder="" measureGroup="Strategies" count="0"/>
    <cacheHierarchy uniqueName="[Measures].[Third Year Funding]" caption="Third Year Funding" measure="1" displayFolder="" measureGroup="Strategies" count="0"/>
    <cacheHierarchy uniqueName="[Measures].[__XL_Count Table1]" caption="__XL_Count Table1" measure="1" displayFolder="" measureGroup="Table1" count="0" hidden="1"/>
    <cacheHierarchy uniqueName="[Measures].[__XL_Count Strategies]" caption="__XL_Count Strategies" measure="1" displayFolder="" measureGroup="Strategies" count="0" hidden="1"/>
    <cacheHierarchy uniqueName="[Measures].[__XL_Count Strategies  Request]" caption="__XL_Count Strategies  Request" measure="1" displayFolder="" measureGroup="Strategies  Request" count="0" hidden="1"/>
    <cacheHierarchy uniqueName="[Measures].[__XL_Count Strategies Filter]" caption="__XL_Count Strategies Filter" measure="1" displayFolder="" measureGroup="Strategies Filter" count="0" hidden="1"/>
    <cacheHierarchy uniqueName="[Measures].[__No measures defined]" caption="__No measures defined" measure="1" displayFolder="" count="0" hidden="1"/>
    <cacheHierarchy uniqueName="[Measures].[Sum of Score]" caption="Sum of Score" measure="1" displayFolder="" measureGroup="Table1" count="0" hidden="1">
      <extLst>
        <ext xmlns:x15="http://schemas.microsoft.com/office/spreadsheetml/2010/11/main" uri="{B97F6D7D-B522-45F9-BDA1-12C45D357490}">
          <x15:cacheHierarchy aggregatedColumn="10"/>
        </ext>
      </extLst>
    </cacheHierarchy>
    <cacheHierarchy uniqueName="[Measures].[Sum of Requested]" caption="Sum of Requested" measure="1" displayFolder="" measureGroup="Strategies  Request" count="0" hidden="1">
      <extLst>
        <ext xmlns:x15="http://schemas.microsoft.com/office/spreadsheetml/2010/11/main" uri="{B97F6D7D-B522-45F9-BDA1-12C45D357490}">
          <x15:cacheHierarchy aggregatedColumn="5"/>
        </ext>
      </extLst>
    </cacheHierarchy>
  </cacheHierarchies>
  <kpis count="0"/>
  <dimensions count="5">
    <dimension measure="1" name="Measures" uniqueName="[Measures]" caption="Measures"/>
    <dimension name="Strategies" uniqueName="[Strategies]" caption="Strategies"/>
    <dimension name="Strategies  Request" uniqueName="[Strategies  Request]" caption="Strategies  Request"/>
    <dimension name="Strategies Filter" uniqueName="[Strategies Filter]" caption="Strategies Filter"/>
    <dimension name="Table1" uniqueName="[Table1]" caption="Table1"/>
  </dimensions>
  <measureGroups count="4">
    <measureGroup name="Strategies" caption="Strategies"/>
    <measureGroup name="Strategies  Request" caption="Strategies  Request"/>
    <measureGroup name="Strategies Filter" caption="Strategies Filter"/>
    <measureGroup name="Table1" caption="Table1"/>
  </measureGroups>
  <maps count="6">
    <map measureGroup="0" dimension="1"/>
    <map measureGroup="0" dimension="3"/>
    <map measureGroup="1" dimension="2"/>
    <map measureGroup="1" dimension="3"/>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thew Baker" refreshedDate="45027.577171296296" backgroundQuery="1" createdVersion="8" refreshedVersion="8" minRefreshableVersion="3" recordCount="0" supportSubquery="1" supportAdvancedDrill="1" xr:uid="{2D70DB6C-0369-4530-BA68-0552ED0008D4}">
  <cacheSource type="external" connectionId="4"/>
  <cacheFields count="4">
    <cacheField name="[Measures].[Max Funded]" caption="Max Funded" numFmtId="0" hierarchy="36" level="32767"/>
    <cacheField name="[Measures].[Min Funded]" caption="Min Funded" numFmtId="0" hierarchy="37" level="32767"/>
    <cacheField name="[Measures].[Median Funded]" caption="Median Funded" numFmtId="0" hierarchy="38" level="32767"/>
    <cacheField name="[Measures].[Mean Funded]" caption="Mean Funded" numFmtId="0" hierarchy="39" level="32767"/>
  </cacheFields>
  <cacheHierarchies count="72">
    <cacheHierarchy uniqueName="[Strategies].[Requested]" caption="Requested" attribute="1" defaultMemberUniqueName="[Strategies].[Requested].[All]" allUniqueName="[Strategies].[Requested].[All]" dimensionUniqueName="[Strategies]" displayFolder="" count="0" memberValueDatatype="5" unbalanced="0"/>
    <cacheHierarchy uniqueName="[Strategies].[Funding Amount]" caption="Funding Amount" attribute="1" defaultMemberUniqueName="[Strategies].[Funding Amount].[All]" allUniqueName="[Strategies].[Funding Amount].[All]" dimensionUniqueName="[Strategies]" displayFolder="" count="0" memberValueDatatype="5" unbalanced="0"/>
    <cacheHierarchy uniqueName="[Strategies].[Multi-year Year 2]" caption="Multi-year Year 2" attribute="1" defaultMemberUniqueName="[Strategies].[Multi-year Year 2].[All]" allUniqueName="[Strategies].[Multi-year Year 2].[All]" dimensionUniqueName="[Strategies]" displayFolder="" count="0" memberValueDatatype="20" unbalanced="0"/>
    <cacheHierarchy uniqueName="[Strategies].[Multi-year Year 3]" caption="Multi-year Year 3" attribute="1" defaultMemberUniqueName="[Strategies].[Multi-year Year 3].[All]" allUniqueName="[Strategies].[Multi-year Year 3].[All]" dimensionUniqueName="[Strategies]" displayFolder="" count="0" memberValueDatatype="20" unbalanced="0"/>
    <cacheHierarchy uniqueName="[Strategies].[Value]" caption="Value" attribute="1" defaultMemberUniqueName="[Strategies].[Value].[All]" allUniqueName="[Strategies].[Value].[All]" dimensionUniqueName="[Strategies]" displayFolder="" count="0" memberValueDatatype="130" unbalanced="0"/>
    <cacheHierarchy uniqueName="[Strategies  Request].[Requested]" caption="Requested" attribute="1" defaultMemberUniqueName="[Strategies  Request].[Requested].[All]" allUniqueName="[Strategies  Request].[Requested].[All]" dimensionUniqueName="[Strategies  Request]" displayFolder="" count="0" memberValueDatatype="5" unbalanced="0"/>
    <cacheHierarchy uniqueName="[Strategies  Request].[Value]" caption="Value" attribute="1" defaultMemberUniqueName="[Strategies  Request].[Value].[All]" allUniqueName="[Strategies  Request].[Value].[All]" dimensionUniqueName="[Strategies  Request]" displayFolder="" count="0" memberValueDatatype="130" unbalanced="0"/>
    <cacheHierarchy uniqueName="[Strategies Filter].[Value]" caption="Value" attribute="1" defaultMemberUniqueName="[Strategies Filter].[Value].[All]" allUniqueName="[Strategies Filter].[Value].[All]" dimensionUniqueName="[Strategies Filter]" displayFolder="" count="0" memberValueDatatype="130" unbalanced="0"/>
    <cacheHierarchy uniqueName="[Table1].[Organization]" caption="Organization" attribute="1" defaultMemberUniqueName="[Table1].[Organization].[All]" allUniqueName="[Table1].[Organization].[All]" dimensionUniqueName="[Table1]" displayFolder="" count="0" memberValueDatatype="130" unbalanced="0"/>
    <cacheHierarchy uniqueName="[Table1].[Requested]" caption="Requested" attribute="1" defaultMemberUniqueName="[Table1].[Requested].[All]" allUniqueName="[Table1].[Requested].[All]" dimensionUniqueName="[Table1]" displayFolder="" count="0" memberValueDatatype="5" unbalanced="0"/>
    <cacheHierarchy uniqueName="[Table1].[Score]" caption="Score" attribute="1" defaultMemberUniqueName="[Table1].[Score].[All]" allUniqueName="[Table1].[Score].[All]" dimensionUniqueName="[Table1]" displayFolder="" count="0" memberValueDatatype="5" unbalanced="0"/>
    <cacheHierarchy uniqueName="[Table1].[Funding Amount]" caption="Funding Amount" attribute="1" defaultMemberUniqueName="[Table1].[Funding Amount].[All]" allUniqueName="[Table1].[Funding Amount].[All]" dimensionUniqueName="[Table1]" displayFolder="" count="0" memberValueDatatype="5" unbalanced="0"/>
    <cacheHierarchy uniqueName="[Table1].[% Funded]" caption="% Funded" attribute="1" defaultMemberUniqueName="[Table1].[% Funded].[All]" allUniqueName="[Table1].[% Funded].[All]" dimensionUniqueName="[Table1]" displayFolder="" count="0" memberValueDatatype="20" unbalanced="0"/>
    <cacheHierarchy uniqueName="[Table1].[# Recommend Funding]" caption="# Recommend Funding" attribute="1" defaultMemberUniqueName="[Table1].[# Recommend Funding].[All]" allUniqueName="[Table1].[# Recommend Funding].[All]" dimensionUniqueName="[Table1]" displayFolder="" count="0" memberValueDatatype="20" unbalanced="0"/>
    <cacheHierarchy uniqueName="[Table1].[# Scored]" caption="# Scored" attribute="1" defaultMemberUniqueName="[Table1].[# Scored].[All]" allUniqueName="[Table1].[# Scored].[All]" dimensionUniqueName="[Table1]" displayFolder="" count="0" memberValueDatatype="20" unbalanced="0"/>
    <cacheHierarchy uniqueName="[Table1].[% Recommend]" caption="% Recommend" attribute="1" defaultMemberUniqueName="[Table1].[% Recommend].[All]" allUniqueName="[Table1].[% Recommend].[All]" dimensionUniqueName="[Table1]" displayFolder="" count="0" memberValueDatatype="5" unbalanced="0"/>
    <cacheHierarchy uniqueName="[Table1].[Slots]" caption="Slots" attribute="1" defaultMemberUniqueName="[Table1].[Slots].[All]" allUniqueName="[Table1].[Slots].[All]" dimensionUniqueName="[Table1]" displayFolder="" count="0" memberValueDatatype="130" unbalanced="0"/>
    <cacheHierarchy uniqueName="[Table1].[Existing Slots]" caption="Existing Slots" attribute="1" defaultMemberUniqueName="[Table1].[Existing Slots].[All]" allUniqueName="[Table1].[Existing Slots].[All]" dimensionUniqueName="[Table1]" displayFolder="" count="0" memberValueDatatype="20" unbalanced="0"/>
    <cacheHierarchy uniqueName="[Table1].[New Slots]" caption="New Slots" attribute="1" defaultMemberUniqueName="[Table1].[New Slots].[All]" allUniqueName="[Table1].[New Slots].[All]" dimensionUniqueName="[Table1]" displayFolder="" count="0" memberValueDatatype="20" unbalanced="0"/>
    <cacheHierarchy uniqueName="[Table1].[Open existing slots due to staffing]" caption="Open existing slots due to staffing" attribute="1" defaultMemberUniqueName="[Table1].[Open existing slots due to staffing].[All]" allUniqueName="[Table1].[Open existing slots due to staffing].[All]" dimensionUniqueName="[Table1]" displayFolder="" count="0" memberValueDatatype="130" unbalanced="0"/>
    <cacheHierarchy uniqueName="[Table1].[# Recommend multi-year funding]" caption="# Recommend multi-year funding" attribute="1" defaultMemberUniqueName="[Table1].[# Recommend multi-year funding].[All]" allUniqueName="[Table1].[# Recommend multi-year funding].[All]" dimensionUniqueName="[Table1]" displayFolder="" count="0" memberValueDatatype="20" unbalanced="0"/>
    <cacheHierarchy uniqueName="[Table1].[Multi-year Request?]" caption="Multi-year Request?" attribute="1" defaultMemberUniqueName="[Table1].[Multi-year Request?].[All]" allUniqueName="[Table1].[Multi-year Request?].[All]" dimensionUniqueName="[Table1]" displayFolder="" count="0" memberValueDatatype="130" unbalanced="0"/>
    <cacheHierarchy uniqueName="[Table1].[Multi-year Year 2]" caption="Multi-year Year 2" attribute="1" defaultMemberUniqueName="[Table1].[Multi-year Year 2].[All]" allUniqueName="[Table1].[Multi-year Year 2].[All]" dimensionUniqueName="[Table1]" displayFolder="" count="0" memberValueDatatype="20" unbalanced="0"/>
    <cacheHierarchy uniqueName="[Table1].[Multi-year Year 3]" caption="Multi-year Year 3" attribute="1" defaultMemberUniqueName="[Table1].[Multi-year Year 3].[All]" allUniqueName="[Table1].[Multi-year Year 3].[All]" dimensionUniqueName="[Table1]" displayFolder="" count="0" memberValueDatatype="20" unbalanced="0"/>
    <cacheHierarchy uniqueName="[Table1].[Zip Code]" caption="Zip Code" attribute="1" defaultMemberUniqueName="[Table1].[Zip Code].[All]" allUniqueName="[Table1].[Zip Code].[All]" dimensionUniqueName="[Table1]" displayFolder="" count="0" memberValueDatatype="20" unbalanced="0"/>
    <cacheHierarchy uniqueName="[Table1].[Unspent Funds FY20]" caption="Unspent Funds FY20" attribute="1" defaultMemberUniqueName="[Table1].[Unspent Funds FY20].[All]" allUniqueName="[Table1].[Unspent Funds FY20].[All]" dimensionUniqueName="[Table1]" displayFolder="" count="0" memberValueDatatype="20" unbalanced="0"/>
    <cacheHierarchy uniqueName="[Table1].[Unspent Funds FY21]" caption="Unspent Funds FY21" attribute="1" defaultMemberUniqueName="[Table1].[Unspent Funds FY21].[All]" allUniqueName="[Table1].[Unspent Funds FY21].[All]" dimensionUniqueName="[Table1]" displayFolder="" count="0" memberValueDatatype="20" unbalanced="0"/>
    <cacheHierarchy uniqueName="[Table1].[Unspent Funds FY22]" caption="Unspent Funds FY22" attribute="1" defaultMemberUniqueName="[Table1].[Unspent Funds FY22].[All]" allUniqueName="[Table1].[Unspent Funds FY22].[All]" dimensionUniqueName="[Table1]" displayFolder="" count="0" memberValueDatatype="20" unbalanced="0"/>
    <cacheHierarchy uniqueName="[Table1].[Unspent Funds FY23]" caption="Unspent Funds FY23" attribute="1" defaultMemberUniqueName="[Table1].[Unspent Funds FY23].[All]" allUniqueName="[Table1].[Unspent Funds FY23].[All]" dimensionUniqueName="[Table1]" displayFolder="" count="0" memberValueDatatype="20" unbalanced="0"/>
    <cacheHierarchy uniqueName="[Table1].[Strategy]" caption="Strategy" attribute="1" defaultMemberUniqueName="[Table1].[Strategy].[All]" allUniqueName="[Table1].[Strategy].[All]" dimensionUniqueName="[Table1]" displayFolder="" count="0" memberValueDatatype="130" unbalanced="0"/>
    <cacheHierarchy uniqueName="[Table1].[Existing Slots (Weighted)]" caption="Existing Slots (Weighted)" attribute="1" defaultMemberUniqueName="[Table1].[Existing Slots (Weighted)].[All]" allUniqueName="[Table1].[Existing Slots (Weighted)].[All]" dimensionUniqueName="[Table1]" displayFolder="" count="0" memberValueDatatype="20" unbalanced="0"/>
    <cacheHierarchy uniqueName="[Table1].[New Slots (Weighted)]" caption="New Slots (Weighted)" attribute="1" defaultMemberUniqueName="[Table1].[New Slots (Weighted)].[All]" allUniqueName="[Table1].[New Slots (Weighted)].[All]" dimensionUniqueName="[Table1]" displayFolder="" count="0" memberValueDatatype="20" unbalanced="0"/>
    <cacheHierarchy uniqueName="[Measures].[Max Requested]" caption="Max Requested" measure="1" displayFolder="" measureGroup="Table1" count="0"/>
    <cacheHierarchy uniqueName="[Measures].[Min Requested]" caption="Min Requested" measure="1" displayFolder="" measureGroup="Table1" count="0"/>
    <cacheHierarchy uniqueName="[Measures].[Median Requested]" caption="Median Requested" measure="1" displayFolder="" measureGroup="Table1" count="0"/>
    <cacheHierarchy uniqueName="[Measures].[Mean Requested]" caption="Mean Requested" measure="1" displayFolder="" measureGroup="Table1" count="0"/>
    <cacheHierarchy uniqueName="[Measures].[Max Funded]" caption="Max Funded" measure="1" displayFolder="" measureGroup="Table1" count="0" oneField="1">
      <fieldsUsage count="1">
        <fieldUsage x="0"/>
      </fieldsUsage>
    </cacheHierarchy>
    <cacheHierarchy uniqueName="[Measures].[Min Funded]" caption="Min Funded" measure="1" displayFolder="" measureGroup="Table1" count="0" oneField="1">
      <fieldsUsage count="1">
        <fieldUsage x="1"/>
      </fieldsUsage>
    </cacheHierarchy>
    <cacheHierarchy uniqueName="[Measures].[Median Funded]" caption="Median Funded" measure="1" displayFolder="" measureGroup="Table1" count="0" oneField="1">
      <fieldsUsage count="1">
        <fieldUsage x="2"/>
      </fieldsUsage>
    </cacheHierarchy>
    <cacheHierarchy uniqueName="[Measures].[Mean Funded]" caption="Mean Funded" measure="1" displayFolder="" measureGroup="Table1" count="0" oneField="1">
      <fieldsUsage count="1">
        <fieldUsage x="3"/>
      </fieldsUsage>
    </cacheHierarchy>
    <cacheHierarchy uniqueName="[Measures].[Projects]" caption="Projects" measure="1" displayFolder="" measureGroup="Table1" count="0"/>
    <cacheHierarchy uniqueName="[Measures].[Multi-Year Projects]" caption="Multi-Year Projects" measure="1" displayFolder="" measureGroup="Table1" count="0"/>
    <cacheHierarchy uniqueName="[Measures].[Requested Amount]" caption="Requested Amount" measure="1" displayFolder="" measureGroup="Table1" count="0"/>
    <cacheHierarchy uniqueName="[Measures].[Funded Amount]" caption="Funded Amount" measure="1" displayFolder="" measureGroup="Table1" count="0"/>
    <cacheHierarchy uniqueName="[Measures].[First Year Funds]" caption="First Year Funds" measure="1" displayFolder="" measureGroup="Table1" count="0"/>
    <cacheHierarchy uniqueName="[Measures].[Second Year Funds]" caption="Second Year Funds" measure="1" displayFolder="" measureGroup="Table1" count="0"/>
    <cacheHierarchy uniqueName="[Measures].[Third Year Funds]" caption="Third Year Funds" measure="1" displayFolder="" measureGroup="Table1" count="0"/>
    <cacheHierarchy uniqueName="[Measures].[2020 Unspent]" caption="2020 Unspent" measure="1" displayFolder="" measureGroup="Table1" count="0"/>
    <cacheHierarchy uniqueName="[Measures].[2021 Unspent]" caption="2021 Unspent" measure="1" displayFolder="" measureGroup="Table1" count="0"/>
    <cacheHierarchy uniqueName="[Measures].[2022 Unspent]" caption="2022 Unspent" measure="1" displayFolder="" measureGroup="Table1" count="0"/>
    <cacheHierarchy uniqueName="[Measures].[2023 Unpsent]" caption="2023 Unpsent" measure="1" displayFolder="" measureGroup="Table1" count="0"/>
    <cacheHierarchy uniqueName="[Measures].[Additional Existing Slots Funded]" caption="Additional Existing Slots Funded" measure="1" displayFolder="" measureGroup="Table1" count="0"/>
    <cacheHierarchy uniqueName="[Measures].[New Slots Funded]" caption="New Slots Funded" measure="1" displayFolder="" measureGroup="Table1" count="0"/>
    <cacheHierarchy uniqueName="[Measures].[Weighted Additional Existing Slots]" caption="Weighted Additional Existing Slots" measure="1" displayFolder="" measureGroup="Table1" count="0"/>
    <cacheHierarchy uniqueName="[Measures].[Weighted New Slots]" caption="Weighted New Slots" measure="1" displayFolder="" measureGroup="Table1" count="0"/>
    <cacheHierarchy uniqueName="[Measures].[Max Score]" caption="Max Score" measure="1" displayFolder="" measureGroup="Table1" count="0"/>
    <cacheHierarchy uniqueName="[Measures].[Min Score]" caption="Min Score" measure="1" displayFolder="" measureGroup="Table1" count="0"/>
    <cacheHierarchy uniqueName="[Measures].[Median Score]" caption="Median Score" measure="1" displayFolder="" measureGroup="Table1" count="0"/>
    <cacheHierarchy uniqueName="[Measures].[Mean Score]" caption="Mean Score" measure="1" displayFolder="" measureGroup="Table1" count="0"/>
    <cacheHierarchy uniqueName="[Measures].[Projects Funded]" caption="Projects Funded" measure="1" displayFolder="" measureGroup="Table1" count="0"/>
    <cacheHierarchy uniqueName="[Measures].[Multi-Year Projects Funded]" caption="Multi-Year Projects Funded" measure="1" displayFolder="" measureGroup="Table1" count="0"/>
    <cacheHierarchy uniqueName="[Measures].[Request]" caption="Request" measure="1" displayFolder="" measureGroup="Strategies" count="0"/>
    <cacheHierarchy uniqueName="[Measures].[First Year Funding]" caption="First Year Funding" measure="1" displayFolder="" measureGroup="Strategies" count="0"/>
    <cacheHierarchy uniqueName="[Measures].[Second Year Funding]" caption="Second Year Funding" measure="1" displayFolder="" measureGroup="Strategies" count="0"/>
    <cacheHierarchy uniqueName="[Measures].[Third Year Funding]" caption="Third Year Funding" measure="1" displayFolder="" measureGroup="Strategies" count="0"/>
    <cacheHierarchy uniqueName="[Measures].[__XL_Count Table1]" caption="__XL_Count Table1" measure="1" displayFolder="" measureGroup="Table1" count="0" hidden="1"/>
    <cacheHierarchy uniqueName="[Measures].[__XL_Count Strategies]" caption="__XL_Count Strategies" measure="1" displayFolder="" measureGroup="Strategies" count="0" hidden="1"/>
    <cacheHierarchy uniqueName="[Measures].[__XL_Count Strategies  Request]" caption="__XL_Count Strategies  Request" measure="1" displayFolder="" measureGroup="Strategies  Request" count="0" hidden="1"/>
    <cacheHierarchy uniqueName="[Measures].[__XL_Count Strategies Filter]" caption="__XL_Count Strategies Filter" measure="1" displayFolder="" measureGroup="Strategies Filter" count="0" hidden="1"/>
    <cacheHierarchy uniqueName="[Measures].[__No measures defined]" caption="__No measures defined" measure="1" displayFolder="" count="0" hidden="1"/>
    <cacheHierarchy uniqueName="[Measures].[Sum of Score]" caption="Sum of Score" measure="1" displayFolder="" measureGroup="Table1" count="0" hidden="1">
      <extLst>
        <ext xmlns:x15="http://schemas.microsoft.com/office/spreadsheetml/2010/11/main" uri="{B97F6D7D-B522-45F9-BDA1-12C45D357490}">
          <x15:cacheHierarchy aggregatedColumn="10"/>
        </ext>
      </extLst>
    </cacheHierarchy>
    <cacheHierarchy uniqueName="[Measures].[Sum of Requested]" caption="Sum of Requested" measure="1" displayFolder="" measureGroup="Strategies  Request" count="0" hidden="1">
      <extLst>
        <ext xmlns:x15="http://schemas.microsoft.com/office/spreadsheetml/2010/11/main" uri="{B97F6D7D-B522-45F9-BDA1-12C45D357490}">
          <x15:cacheHierarchy aggregatedColumn="5"/>
        </ext>
      </extLst>
    </cacheHierarchy>
  </cacheHierarchies>
  <kpis count="0"/>
  <dimensions count="5">
    <dimension measure="1" name="Measures" uniqueName="[Measures]" caption="Measures"/>
    <dimension name="Strategies" uniqueName="[Strategies]" caption="Strategies"/>
    <dimension name="Strategies  Request" uniqueName="[Strategies  Request]" caption="Strategies  Request"/>
    <dimension name="Strategies Filter" uniqueName="[Strategies Filter]" caption="Strategies Filter"/>
    <dimension name="Table1" uniqueName="[Table1]" caption="Table1"/>
  </dimensions>
  <measureGroups count="4">
    <measureGroup name="Strategies" caption="Strategies"/>
    <measureGroup name="Strategies  Request" caption="Strategies  Request"/>
    <measureGroup name="Strategies Filter" caption="Strategies Filter"/>
    <measureGroup name="Table1" caption="Table1"/>
  </measureGroups>
  <maps count="6">
    <map measureGroup="0" dimension="1"/>
    <map measureGroup="0" dimension="3"/>
    <map measureGroup="1" dimension="2"/>
    <map measureGroup="1" dimension="3"/>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5.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ADA1789-D025-4A8B-B251-0225621FBA74}" name="PivotTable2" cacheId="4" dataOnRows="1" applyNumberFormats="0" applyBorderFormats="0" applyFontFormats="0" applyPatternFormats="0" applyAlignmentFormats="0" applyWidthHeightFormats="1" dataCaption="Values" tag="7dce0732-904d-4512-9ca0-7432021c5a50" updatedVersion="8" minRefreshableVersion="3" useAutoFormatting="1" itemPrintTitles="1" createdVersion="8" indent="0" outline="1" outlineData="1" multipleFieldFilters="0" chartFormat="4">
  <location ref="AR3:BV5" firstHeaderRow="1" firstDataRow="2" firstDataCol="1"/>
  <pivotFields count="2">
    <pivotField axis="axisCol" allDrilled="1" subtotalTop="0" showAll="0" dataSourceSort="1" defaultSubtotal="0" defaultAttributeDrillState="1">
      <items count="29">
        <item x="0"/>
        <item x="1"/>
        <item x="2"/>
        <item x="3"/>
        <item x="4"/>
        <item x="5"/>
        <item x="6"/>
        <item x="7"/>
        <item x="8"/>
        <item x="9"/>
        <item x="10"/>
        <item x="11"/>
        <item x="12"/>
        <item x="13"/>
        <item x="14"/>
        <item x="15"/>
        <item x="16"/>
        <item x="17"/>
        <item x="18"/>
        <item x="19"/>
        <item x="20"/>
        <item x="21"/>
        <item x="22"/>
        <item x="23"/>
        <item x="24"/>
        <item x="25"/>
        <item x="26"/>
        <item x="27"/>
        <item x="28"/>
      </items>
    </pivotField>
    <pivotField dataField="1" subtotalTop="0" showAll="0" defaultSubtotal="0"/>
  </pivotFields>
  <rowItems count="1">
    <i/>
  </rowItems>
  <colFields count="1">
    <field x="0"/>
  </colFields>
  <col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t="grand">
      <x/>
    </i>
  </colItems>
  <dataFields count="1">
    <dataField name="Sum of Score" fld="1" baseField="0" baseItem="0"/>
  </dataFields>
  <chartFormats count="58">
    <chartFormat chart="3" format="30" series="1">
      <pivotArea type="data" outline="0" fieldPosition="0">
        <references count="1">
          <reference field="0" count="1" selected="0">
            <x v="0"/>
          </reference>
        </references>
      </pivotArea>
    </chartFormat>
    <chartFormat chart="3" format="31" series="1">
      <pivotArea type="data" outline="0" fieldPosition="0">
        <references count="1">
          <reference field="0" count="1" selected="0">
            <x v="1"/>
          </reference>
        </references>
      </pivotArea>
    </chartFormat>
    <chartFormat chart="3" format="32" series="1">
      <pivotArea type="data" outline="0" fieldPosition="0">
        <references count="1">
          <reference field="0" count="1" selected="0">
            <x v="2"/>
          </reference>
        </references>
      </pivotArea>
    </chartFormat>
    <chartFormat chart="3" format="33" series="1">
      <pivotArea type="data" outline="0" fieldPosition="0">
        <references count="1">
          <reference field="0" count="1" selected="0">
            <x v="3"/>
          </reference>
        </references>
      </pivotArea>
    </chartFormat>
    <chartFormat chart="3" format="34" series="1">
      <pivotArea type="data" outline="0" fieldPosition="0">
        <references count="1">
          <reference field="0" count="1" selected="0">
            <x v="4"/>
          </reference>
        </references>
      </pivotArea>
    </chartFormat>
    <chartFormat chart="3" format="35" series="1">
      <pivotArea type="data" outline="0" fieldPosition="0">
        <references count="1">
          <reference field="0" count="1" selected="0">
            <x v="5"/>
          </reference>
        </references>
      </pivotArea>
    </chartFormat>
    <chartFormat chart="3" format="36" series="1">
      <pivotArea type="data" outline="0" fieldPosition="0">
        <references count="1">
          <reference field="0" count="1" selected="0">
            <x v="6"/>
          </reference>
        </references>
      </pivotArea>
    </chartFormat>
    <chartFormat chart="3" format="37" series="1">
      <pivotArea type="data" outline="0" fieldPosition="0">
        <references count="1">
          <reference field="0" count="1" selected="0">
            <x v="7"/>
          </reference>
        </references>
      </pivotArea>
    </chartFormat>
    <chartFormat chart="3" format="38" series="1">
      <pivotArea type="data" outline="0" fieldPosition="0">
        <references count="1">
          <reference field="0" count="1" selected="0">
            <x v="8"/>
          </reference>
        </references>
      </pivotArea>
    </chartFormat>
    <chartFormat chart="3" format="39" series="1">
      <pivotArea type="data" outline="0" fieldPosition="0">
        <references count="1">
          <reference field="0" count="1" selected="0">
            <x v="9"/>
          </reference>
        </references>
      </pivotArea>
    </chartFormat>
    <chartFormat chart="3" format="40" series="1">
      <pivotArea type="data" outline="0" fieldPosition="0">
        <references count="1">
          <reference field="0" count="1" selected="0">
            <x v="10"/>
          </reference>
        </references>
      </pivotArea>
    </chartFormat>
    <chartFormat chart="3" format="41" series="1">
      <pivotArea type="data" outline="0" fieldPosition="0">
        <references count="1">
          <reference field="0" count="1" selected="0">
            <x v="11"/>
          </reference>
        </references>
      </pivotArea>
    </chartFormat>
    <chartFormat chart="3" format="42" series="1">
      <pivotArea type="data" outline="0" fieldPosition="0">
        <references count="1">
          <reference field="0" count="1" selected="0">
            <x v="12"/>
          </reference>
        </references>
      </pivotArea>
    </chartFormat>
    <chartFormat chart="3" format="43" series="1">
      <pivotArea type="data" outline="0" fieldPosition="0">
        <references count="1">
          <reference field="0" count="1" selected="0">
            <x v="13"/>
          </reference>
        </references>
      </pivotArea>
    </chartFormat>
    <chartFormat chart="3" format="44" series="1">
      <pivotArea type="data" outline="0" fieldPosition="0">
        <references count="1">
          <reference field="0" count="1" selected="0">
            <x v="14"/>
          </reference>
        </references>
      </pivotArea>
    </chartFormat>
    <chartFormat chart="3" format="45" series="1">
      <pivotArea type="data" outline="0" fieldPosition="0">
        <references count="1">
          <reference field="0" count="1" selected="0">
            <x v="15"/>
          </reference>
        </references>
      </pivotArea>
    </chartFormat>
    <chartFormat chart="3" format="46" series="1">
      <pivotArea type="data" outline="0" fieldPosition="0">
        <references count="1">
          <reference field="0" count="1" selected="0">
            <x v="16"/>
          </reference>
        </references>
      </pivotArea>
    </chartFormat>
    <chartFormat chart="3" format="47" series="1">
      <pivotArea type="data" outline="0" fieldPosition="0">
        <references count="1">
          <reference field="0" count="1" selected="0">
            <x v="17"/>
          </reference>
        </references>
      </pivotArea>
    </chartFormat>
    <chartFormat chart="3" format="48" series="1">
      <pivotArea type="data" outline="0" fieldPosition="0">
        <references count="1">
          <reference field="0" count="1" selected="0">
            <x v="18"/>
          </reference>
        </references>
      </pivotArea>
    </chartFormat>
    <chartFormat chart="3" format="49" series="1">
      <pivotArea type="data" outline="0" fieldPosition="0">
        <references count="1">
          <reference field="0" count="1" selected="0">
            <x v="19"/>
          </reference>
        </references>
      </pivotArea>
    </chartFormat>
    <chartFormat chart="3" format="50" series="1">
      <pivotArea type="data" outline="0" fieldPosition="0">
        <references count="1">
          <reference field="0" count="1" selected="0">
            <x v="20"/>
          </reference>
        </references>
      </pivotArea>
    </chartFormat>
    <chartFormat chart="3" format="51" series="1">
      <pivotArea type="data" outline="0" fieldPosition="0">
        <references count="1">
          <reference field="0" count="1" selected="0">
            <x v="21"/>
          </reference>
        </references>
      </pivotArea>
    </chartFormat>
    <chartFormat chart="3" format="52" series="1">
      <pivotArea type="data" outline="0" fieldPosition="0">
        <references count="1">
          <reference field="0" count="1" selected="0">
            <x v="22"/>
          </reference>
        </references>
      </pivotArea>
    </chartFormat>
    <chartFormat chart="3" format="53" series="1">
      <pivotArea type="data" outline="0" fieldPosition="0">
        <references count="1">
          <reference field="0" count="1" selected="0">
            <x v="23"/>
          </reference>
        </references>
      </pivotArea>
    </chartFormat>
    <chartFormat chart="3" format="54" series="1">
      <pivotArea type="data" outline="0" fieldPosition="0">
        <references count="1">
          <reference field="0" count="1" selected="0">
            <x v="24"/>
          </reference>
        </references>
      </pivotArea>
    </chartFormat>
    <chartFormat chart="3" format="55" series="1">
      <pivotArea type="data" outline="0" fieldPosition="0">
        <references count="1">
          <reference field="0" count="1" selected="0">
            <x v="25"/>
          </reference>
        </references>
      </pivotArea>
    </chartFormat>
    <chartFormat chart="3" format="56" series="1">
      <pivotArea type="data" outline="0" fieldPosition="0">
        <references count="1">
          <reference field="0" count="1" selected="0">
            <x v="26"/>
          </reference>
        </references>
      </pivotArea>
    </chartFormat>
    <chartFormat chart="3" format="57" series="1">
      <pivotArea type="data" outline="0" fieldPosition="0">
        <references count="1">
          <reference field="0" count="1" selected="0">
            <x v="27"/>
          </reference>
        </references>
      </pivotArea>
    </chartFormat>
    <chartFormat chart="3" format="58" series="1">
      <pivotArea type="data" outline="0" fieldPosition="0">
        <references count="1">
          <reference field="0" count="1" selected="0">
            <x v="28"/>
          </reference>
        </references>
      </pivotArea>
    </chartFormat>
    <chartFormat chart="3" format="59" series="1">
      <pivotArea type="data" outline="0" fieldPosition="0">
        <references count="2">
          <reference field="4294967294" count="1" selected="0">
            <x v="0"/>
          </reference>
          <reference field="0" count="1" selected="0">
            <x v="0"/>
          </reference>
        </references>
      </pivotArea>
    </chartFormat>
    <chartFormat chart="3" format="60" series="1">
      <pivotArea type="data" outline="0" fieldPosition="0">
        <references count="2">
          <reference field="4294967294" count="1" selected="0">
            <x v="0"/>
          </reference>
          <reference field="0" count="1" selected="0">
            <x v="1"/>
          </reference>
        </references>
      </pivotArea>
    </chartFormat>
    <chartFormat chart="3" format="61" series="1">
      <pivotArea type="data" outline="0" fieldPosition="0">
        <references count="2">
          <reference field="4294967294" count="1" selected="0">
            <x v="0"/>
          </reference>
          <reference field="0" count="1" selected="0">
            <x v="2"/>
          </reference>
        </references>
      </pivotArea>
    </chartFormat>
    <chartFormat chart="3" format="62" series="1">
      <pivotArea type="data" outline="0" fieldPosition="0">
        <references count="2">
          <reference field="4294967294" count="1" selected="0">
            <x v="0"/>
          </reference>
          <reference field="0" count="1" selected="0">
            <x v="3"/>
          </reference>
        </references>
      </pivotArea>
    </chartFormat>
    <chartFormat chart="3" format="63" series="1">
      <pivotArea type="data" outline="0" fieldPosition="0">
        <references count="2">
          <reference field="4294967294" count="1" selected="0">
            <x v="0"/>
          </reference>
          <reference field="0" count="1" selected="0">
            <x v="4"/>
          </reference>
        </references>
      </pivotArea>
    </chartFormat>
    <chartFormat chart="3" format="64" series="1">
      <pivotArea type="data" outline="0" fieldPosition="0">
        <references count="2">
          <reference field="4294967294" count="1" selected="0">
            <x v="0"/>
          </reference>
          <reference field="0" count="1" selected="0">
            <x v="5"/>
          </reference>
        </references>
      </pivotArea>
    </chartFormat>
    <chartFormat chart="3" format="65" series="1">
      <pivotArea type="data" outline="0" fieldPosition="0">
        <references count="2">
          <reference field="4294967294" count="1" selected="0">
            <x v="0"/>
          </reference>
          <reference field="0" count="1" selected="0">
            <x v="6"/>
          </reference>
        </references>
      </pivotArea>
    </chartFormat>
    <chartFormat chart="3" format="66" series="1">
      <pivotArea type="data" outline="0" fieldPosition="0">
        <references count="2">
          <reference field="4294967294" count="1" selected="0">
            <x v="0"/>
          </reference>
          <reference field="0" count="1" selected="0">
            <x v="7"/>
          </reference>
        </references>
      </pivotArea>
    </chartFormat>
    <chartFormat chart="3" format="67" series="1">
      <pivotArea type="data" outline="0" fieldPosition="0">
        <references count="2">
          <reference field="4294967294" count="1" selected="0">
            <x v="0"/>
          </reference>
          <reference field="0" count="1" selected="0">
            <x v="8"/>
          </reference>
        </references>
      </pivotArea>
    </chartFormat>
    <chartFormat chart="3" format="68" series="1">
      <pivotArea type="data" outline="0" fieldPosition="0">
        <references count="2">
          <reference field="4294967294" count="1" selected="0">
            <x v="0"/>
          </reference>
          <reference field="0" count="1" selected="0">
            <x v="9"/>
          </reference>
        </references>
      </pivotArea>
    </chartFormat>
    <chartFormat chart="3" format="69" series="1">
      <pivotArea type="data" outline="0" fieldPosition="0">
        <references count="2">
          <reference field="4294967294" count="1" selected="0">
            <x v="0"/>
          </reference>
          <reference field="0" count="1" selected="0">
            <x v="10"/>
          </reference>
        </references>
      </pivotArea>
    </chartFormat>
    <chartFormat chart="3" format="70" series="1">
      <pivotArea type="data" outline="0" fieldPosition="0">
        <references count="2">
          <reference field="4294967294" count="1" selected="0">
            <x v="0"/>
          </reference>
          <reference field="0" count="1" selected="0">
            <x v="11"/>
          </reference>
        </references>
      </pivotArea>
    </chartFormat>
    <chartFormat chart="3" format="71" series="1">
      <pivotArea type="data" outline="0" fieldPosition="0">
        <references count="2">
          <reference field="4294967294" count="1" selected="0">
            <x v="0"/>
          </reference>
          <reference field="0" count="1" selected="0">
            <x v="12"/>
          </reference>
        </references>
      </pivotArea>
    </chartFormat>
    <chartFormat chart="3" format="72" series="1">
      <pivotArea type="data" outline="0" fieldPosition="0">
        <references count="2">
          <reference field="4294967294" count="1" selected="0">
            <x v="0"/>
          </reference>
          <reference field="0" count="1" selected="0">
            <x v="13"/>
          </reference>
        </references>
      </pivotArea>
    </chartFormat>
    <chartFormat chart="3" format="73" series="1">
      <pivotArea type="data" outline="0" fieldPosition="0">
        <references count="2">
          <reference field="4294967294" count="1" selected="0">
            <x v="0"/>
          </reference>
          <reference field="0" count="1" selected="0">
            <x v="14"/>
          </reference>
        </references>
      </pivotArea>
    </chartFormat>
    <chartFormat chart="3" format="74" series="1">
      <pivotArea type="data" outline="0" fieldPosition="0">
        <references count="2">
          <reference field="4294967294" count="1" selected="0">
            <x v="0"/>
          </reference>
          <reference field="0" count="1" selected="0">
            <x v="15"/>
          </reference>
        </references>
      </pivotArea>
    </chartFormat>
    <chartFormat chart="3" format="75" series="1">
      <pivotArea type="data" outline="0" fieldPosition="0">
        <references count="2">
          <reference field="4294967294" count="1" selected="0">
            <x v="0"/>
          </reference>
          <reference field="0" count="1" selected="0">
            <x v="16"/>
          </reference>
        </references>
      </pivotArea>
    </chartFormat>
    <chartFormat chart="3" format="76" series="1">
      <pivotArea type="data" outline="0" fieldPosition="0">
        <references count="2">
          <reference field="4294967294" count="1" selected="0">
            <x v="0"/>
          </reference>
          <reference field="0" count="1" selected="0">
            <x v="17"/>
          </reference>
        </references>
      </pivotArea>
    </chartFormat>
    <chartFormat chart="3" format="77" series="1">
      <pivotArea type="data" outline="0" fieldPosition="0">
        <references count="2">
          <reference field="4294967294" count="1" selected="0">
            <x v="0"/>
          </reference>
          <reference field="0" count="1" selected="0">
            <x v="18"/>
          </reference>
        </references>
      </pivotArea>
    </chartFormat>
    <chartFormat chart="3" format="78" series="1">
      <pivotArea type="data" outline="0" fieldPosition="0">
        <references count="2">
          <reference field="4294967294" count="1" selected="0">
            <x v="0"/>
          </reference>
          <reference field="0" count="1" selected="0">
            <x v="19"/>
          </reference>
        </references>
      </pivotArea>
    </chartFormat>
    <chartFormat chart="3" format="79" series="1">
      <pivotArea type="data" outline="0" fieldPosition="0">
        <references count="2">
          <reference field="4294967294" count="1" selected="0">
            <x v="0"/>
          </reference>
          <reference field="0" count="1" selected="0">
            <x v="20"/>
          </reference>
        </references>
      </pivotArea>
    </chartFormat>
    <chartFormat chart="3" format="80" series="1">
      <pivotArea type="data" outline="0" fieldPosition="0">
        <references count="2">
          <reference field="4294967294" count="1" selected="0">
            <x v="0"/>
          </reference>
          <reference field="0" count="1" selected="0">
            <x v="21"/>
          </reference>
        </references>
      </pivotArea>
    </chartFormat>
    <chartFormat chart="3" format="81" series="1">
      <pivotArea type="data" outline="0" fieldPosition="0">
        <references count="2">
          <reference field="4294967294" count="1" selected="0">
            <x v="0"/>
          </reference>
          <reference field="0" count="1" selected="0">
            <x v="22"/>
          </reference>
        </references>
      </pivotArea>
    </chartFormat>
    <chartFormat chart="3" format="82" series="1">
      <pivotArea type="data" outline="0" fieldPosition="0">
        <references count="2">
          <reference field="4294967294" count="1" selected="0">
            <x v="0"/>
          </reference>
          <reference field="0" count="1" selected="0">
            <x v="23"/>
          </reference>
        </references>
      </pivotArea>
    </chartFormat>
    <chartFormat chart="3" format="83" series="1">
      <pivotArea type="data" outline="0" fieldPosition="0">
        <references count="2">
          <reference field="4294967294" count="1" selected="0">
            <x v="0"/>
          </reference>
          <reference field="0" count="1" selected="0">
            <x v="24"/>
          </reference>
        </references>
      </pivotArea>
    </chartFormat>
    <chartFormat chart="3" format="84" series="1">
      <pivotArea type="data" outline="0" fieldPosition="0">
        <references count="2">
          <reference field="4294967294" count="1" selected="0">
            <x v="0"/>
          </reference>
          <reference field="0" count="1" selected="0">
            <x v="25"/>
          </reference>
        </references>
      </pivotArea>
    </chartFormat>
    <chartFormat chart="3" format="85" series="1">
      <pivotArea type="data" outline="0" fieldPosition="0">
        <references count="2">
          <reference field="4294967294" count="1" selected="0">
            <x v="0"/>
          </reference>
          <reference field="0" count="1" selected="0">
            <x v="26"/>
          </reference>
        </references>
      </pivotArea>
    </chartFormat>
    <chartFormat chart="3" format="86" series="1">
      <pivotArea type="data" outline="0" fieldPosition="0">
        <references count="2">
          <reference field="4294967294" count="1" selected="0">
            <x v="0"/>
          </reference>
          <reference field="0" count="1" selected="0">
            <x v="27"/>
          </reference>
        </references>
      </pivotArea>
    </chartFormat>
    <chartFormat chart="3" format="87" series="1">
      <pivotArea type="data" outline="0" fieldPosition="0">
        <references count="2">
          <reference field="4294967294" count="1" selected="0">
            <x v="0"/>
          </reference>
          <reference field="0" count="1" selected="0">
            <x v="28"/>
          </reference>
        </references>
      </pivotArea>
    </chartFormat>
  </chartFormats>
  <pivotHierarchies count="7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Light16" showRowHeaders="1" showColHeaders="1" showRowStripes="0" showColStripes="0" showLastColumn="1"/>
  <colHierarchiesUsage count="1">
    <colHierarchyUsage hierarchyUsage="8"/>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37FA4090-9632-4F1B-B281-0CA42BC9B147}" name="PivotTable6" cacheId="8" applyNumberFormats="0" applyBorderFormats="0" applyFontFormats="0" applyPatternFormats="0" applyAlignmentFormats="0" applyWidthHeightFormats="1" dataCaption="Funding (Current)" tag="81b2198d-bdca-4815-bce0-d8f1ab55998c" updatedVersion="8" minRefreshableVersion="3" useAutoFormatting="1" itemPrintTitles="1" createdVersion="8" indent="0" outline="1" outlineData="1" multipleFieldFilters="0" chartFormat="6">
  <location ref="AY11:BB12" firstHeaderRow="0" firstDataRow="1" firstDataCol="0"/>
  <pivotFields count="4">
    <pivotField dataField="1" subtotalTop="0" showAll="0" defaultSubtotal="0"/>
    <pivotField dataField="1" subtotalTop="0" showAll="0" defaultSubtotal="0"/>
    <pivotField dataField="1" subtotalTop="0" showAll="0" defaultSubtotal="0"/>
    <pivotField dataField="1" subtotalTop="0" showAll="0" defaultSubtotal="0"/>
  </pivotFields>
  <rowItems count="1">
    <i/>
  </rowItems>
  <colFields count="1">
    <field x="-2"/>
  </colFields>
  <colItems count="4">
    <i>
      <x/>
    </i>
    <i i="1">
      <x v="1"/>
    </i>
    <i i="2">
      <x v="2"/>
    </i>
    <i i="3">
      <x v="3"/>
    </i>
  </colItems>
  <dataFields count="4">
    <dataField fld="0" subtotal="count" baseField="0" baseItem="0"/>
    <dataField fld="1" subtotal="count" baseField="0" baseItem="0"/>
    <dataField fld="2" subtotal="count" baseField="0" baseItem="0"/>
    <dataField fld="3" subtotal="count" baseField="0" baseItem="0"/>
  </dataFields>
  <chartFormats count="4">
    <chartFormat chart="5" format="8" series="1">
      <pivotArea type="data" outline="0" fieldPosition="0">
        <references count="1">
          <reference field="4294967294" count="1" selected="0">
            <x v="0"/>
          </reference>
        </references>
      </pivotArea>
    </chartFormat>
    <chartFormat chart="5" format="9" series="1">
      <pivotArea type="data" outline="0" fieldPosition="0">
        <references count="1">
          <reference field="4294967294" count="1" selected="0">
            <x v="1"/>
          </reference>
        </references>
      </pivotArea>
    </chartFormat>
    <chartFormat chart="5" format="10" series="1">
      <pivotArea type="data" outline="0" fieldPosition="0">
        <references count="1">
          <reference field="4294967294" count="1" selected="0">
            <x v="2"/>
          </reference>
        </references>
      </pivotArea>
    </chartFormat>
    <chartFormat chart="5" format="11" series="1">
      <pivotArea type="data" outline="0" fieldPosition="0">
        <references count="1">
          <reference field="4294967294" count="1" selected="0">
            <x v="3"/>
          </reference>
        </references>
      </pivotArea>
    </chartFormat>
  </chartFormats>
  <pivotHierarchies count="7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Medium1" showRowHeaders="1" showColHeaders="1" showRowStripes="0" showColStripes="0" showLastColumn="1"/>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53B1374B-E024-4613-8200-748690B09ABC}" name="PivotTable15" cacheId="14" applyNumberFormats="0" applyBorderFormats="0" applyFontFormats="0" applyPatternFormats="0" applyAlignmentFormats="0" applyWidthHeightFormats="1" dataCaption="Slots Funded (Current)" tag="f68a2653-fe61-4773-8ae7-12528e8b7b70" updatedVersion="8" minRefreshableVersion="3" useAutoFormatting="1" subtotalHiddenItems="1" itemPrintTitles="1" createdVersion="8" indent="0" outline="1" outlineData="1" multipleFieldFilters="0" chartFormat="5">
  <location ref="AN3:AO4" firstHeaderRow="0" firstDataRow="1" firstDataCol="0"/>
  <pivotFields count="2">
    <pivotField dataField="1" subtotalTop="0" showAll="0" defaultSubtotal="0"/>
    <pivotField dataField="1" subtotalTop="0" showAll="0" defaultSubtotal="0"/>
  </pivotFields>
  <rowItems count="1">
    <i/>
  </rowItems>
  <colFields count="1">
    <field x="-2"/>
  </colFields>
  <colItems count="2">
    <i>
      <x/>
    </i>
    <i i="1">
      <x v="1"/>
    </i>
  </colItems>
  <dataFields count="2">
    <dataField fld="0" subtotal="count" baseField="0" baseItem="0"/>
    <dataField fld="1" subtotal="count" baseField="0" baseItem="0"/>
  </dataFields>
  <chartFormats count="3">
    <chartFormat chart="1" format="0" series="1">
      <pivotArea type="data" outline="0" fieldPosition="0">
        <references count="1">
          <reference field="4294967294" count="1" selected="0">
            <x v="0"/>
          </reference>
        </references>
      </pivotArea>
    </chartFormat>
    <chartFormat chart="4" format="0"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1"/>
          </reference>
        </references>
      </pivotArea>
    </chartFormat>
  </chartFormats>
  <pivotHierarchies count="7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Light16" showRowHeaders="1" showColHeaders="1" showRowStripes="0" showColStripes="0" showLastColumn="1"/>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D378BF03-7D77-4983-B360-4FF0474279C3}" name="PivotTable8" cacheId="10" dataOnRows="1" applyNumberFormats="0" applyBorderFormats="0" applyFontFormats="0" applyPatternFormats="0" applyAlignmentFormats="0" applyWidthHeightFormats="1" dataCaption="Funded Projects " tag="d437e540-e49b-4cc4-b7d7-7773deaa394a" updatedVersion="8" minRefreshableVersion="3" itemPrintTitles="1" createdVersion="8" indent="0" outline="1" outlineData="1" multipleFieldFilters="0">
  <location ref="I19:J21" firstHeaderRow="1" firstDataRow="1" firstDataCol="1"/>
  <pivotFields count="2">
    <pivotField dataField="1" subtotalTop="0" showAll="0" defaultSubtotal="0"/>
    <pivotField dataField="1" subtotalTop="0" showAll="0" defaultSubtotal="0"/>
  </pivotFields>
  <rowFields count="1">
    <field x="-2"/>
  </rowFields>
  <rowItems count="2">
    <i>
      <x/>
    </i>
    <i i="1">
      <x v="1"/>
    </i>
  </rowItems>
  <colItems count="1">
    <i/>
  </colItems>
  <dataFields count="2">
    <dataField fld="0" subtotal="count" baseField="0" baseItem="0"/>
    <dataField fld="1" subtotal="count" baseField="0" baseItem="0"/>
  </dataFields>
  <pivotHierarchies count="7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Medium1" showRowHeaders="1" showColHeaders="1" showRowStripes="0" showColStripes="0" showLastColumn="1"/>
  <rowHierarchiesUsage count="1">
    <rowHierarchyUsage hierarchyUsage="-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E7DDD1AC-474D-4C80-B9BF-51ABF04B2229}" name="PivotTable1" cacheId="3" dataOnRows="1" applyNumberFormats="0" applyBorderFormats="0" applyFontFormats="0" applyPatternFormats="0" applyAlignmentFormats="0" applyWidthHeightFormats="1" dataCaption="Score Stats" tag="ee6aa7bc-a2ed-4ee7-8f2e-2c9830b553b6" updatedVersion="8" minRefreshableVersion="3" itemPrintTitles="1" createdVersion="8" indent="0" outline="1" outlineData="1" multipleFieldFilters="0">
  <location ref="B3:C7" firstHeaderRow="1" firstDataRow="1" firstDataCol="1"/>
  <pivotFields count="4">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2"/>
  </rowFields>
  <rowItems count="4">
    <i>
      <x/>
    </i>
    <i i="1">
      <x v="1"/>
    </i>
    <i i="2">
      <x v="2"/>
    </i>
    <i i="3">
      <x v="3"/>
    </i>
  </rowItems>
  <colItems count="1">
    <i/>
  </colItems>
  <dataFields count="4">
    <dataField fld="0" subtotal="count" baseField="0" baseItem="0"/>
    <dataField fld="1" subtotal="count" baseField="0" baseItem="0"/>
    <dataField fld="2" subtotal="count" baseField="0" baseItem="0"/>
    <dataField fld="3" subtotal="count" baseField="0" baseItem="0"/>
  </dataFields>
  <pivotHierarchies count="7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Medium1" showRowHeaders="1" showColHeaders="1" showRowStripes="0" showColStripes="0" showLastColumn="1"/>
  <rowHierarchiesUsage count="1">
    <rowHierarchyUsage hierarchyUsage="-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0C28EFEC-8579-443B-9C6E-B2E8E3A7EF25}" name="PivotTable4" cacheId="6" dataOnRows="1" applyNumberFormats="0" applyBorderFormats="0" applyFontFormats="0" applyPatternFormats="0" applyAlignmentFormats="0" applyWidthHeightFormats="1" dataCaption="Funding" tag="2cab7e59-e4a6-430c-8d9b-435a5920cf99" updatedVersion="8" minRefreshableVersion="3" itemPrintTitles="1" createdVersion="8" indent="0" outline="1" outlineData="1" multipleFieldFilters="0">
  <location ref="I9:J13" firstHeaderRow="1" firstDataRow="1" firstDataCol="1"/>
  <pivotFields count="4">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2"/>
  </rowFields>
  <rowItems count="4">
    <i>
      <x/>
    </i>
    <i i="1">
      <x v="1"/>
    </i>
    <i i="2">
      <x v="2"/>
    </i>
    <i i="3">
      <x v="3"/>
    </i>
  </rowItems>
  <colItems count="1">
    <i/>
  </colItems>
  <dataFields count="4">
    <dataField fld="0" subtotal="count" baseField="0" baseItem="0"/>
    <dataField fld="1" subtotal="count" baseField="0" baseItem="0"/>
    <dataField fld="2" subtotal="count" baseField="0" baseItem="0"/>
    <dataField fld="3" subtotal="count" baseField="0" baseItem="0"/>
  </dataFields>
  <pivotHierarchies count="7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Medium1" showRowHeaders="1" showColHeaders="1" showRowStripes="0" showColStripes="0" showLastColumn="1"/>
  <rowHierarchiesUsage count="1">
    <rowHierarchyUsage hierarchyUsage="-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00F09BDA-558B-44CD-8371-78DC8F48FFB4}" name="PivotTable10" cacheId="12" applyNumberFormats="0" applyBorderFormats="0" applyFontFormats="0" applyPatternFormats="0" applyAlignmentFormats="0" applyWidthHeightFormats="1" dataCaption="Values" tag="122d88d2-1013-49c3-9ab9-e94a0f520527" updatedVersion="8" minRefreshableVersion="3" subtotalHiddenItems="1" itemPrintTitles="1" createdVersion="8" indent="0" outline="1" outlineData="1" multipleFieldFilters="0" rowHeaderCaption="Project">
  <location ref="S12:W42" firstHeaderRow="0" firstDataRow="1" firstDataCol="1"/>
  <pivotFields count="5">
    <pivotField dataField="1" subtotalTop="0" showAll="0" defaultSubtotal="0"/>
    <pivotField dataField="1" subtotalTop="0" showAll="0" defaultSubtotal="0"/>
    <pivotField dataField="1" subtotalTop="0" showAll="0" defaultSubtotal="0"/>
    <pivotField dataField="1" subtotalTop="0" showAll="0" defaultSubtotal="0"/>
    <pivotField axis="axisRow" allDrilled="1" subtotalTop="0" showAll="0" dataSourceSort="1" defaultSubtotal="0">
      <items count="29">
        <item x="0" e="0"/>
        <item x="1" e="0"/>
        <item x="2" e="0"/>
        <item x="3" e="0"/>
        <item x="4" e="0"/>
        <item x="5" e="0"/>
        <item x="6" e="0"/>
        <item x="7" e="0"/>
        <item x="8" e="0"/>
        <item x="9" e="0"/>
        <item x="10" e="0"/>
        <item x="11" e="0"/>
        <item x="12" e="0"/>
        <item x="13" e="0"/>
        <item x="14" e="0"/>
        <item x="15" e="0"/>
        <item x="16" e="0"/>
        <item x="17" e="0"/>
        <item x="18" e="0"/>
        <item x="19" e="0"/>
        <item x="20" e="0"/>
        <item x="21" e="0"/>
        <item x="22" e="0"/>
        <item x="23" e="0"/>
        <item x="24" e="0"/>
        <item x="25" e="0"/>
        <item x="26" e="0"/>
        <item x="27" e="0"/>
        <item x="28" e="0"/>
      </items>
    </pivotField>
  </pivotFields>
  <rowFields count="1">
    <field x="4"/>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t="grand">
      <x/>
    </i>
  </rowItems>
  <colFields count="1">
    <field x="-2"/>
  </colFields>
  <colItems count="4">
    <i>
      <x/>
    </i>
    <i i="1">
      <x v="1"/>
    </i>
    <i i="2">
      <x v="2"/>
    </i>
    <i i="3">
      <x v="3"/>
    </i>
  </colItems>
  <dataFields count="4">
    <dataField fld="0" subtotal="count" baseField="0" baseItem="0"/>
    <dataField fld="1" subtotal="count" baseField="0" baseItem="0"/>
    <dataField fld="2" subtotal="count" baseField="0" baseItem="0"/>
    <dataField fld="3" subtotal="count" baseField="0" baseItem="0"/>
  </dataFields>
  <pivotHierarchies count="7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Medium1" showRowHeaders="1" showColHeaders="1" showRowStripes="0" showColStripes="0" showLastColumn="1"/>
  <rowHierarchiesUsage count="1">
    <rowHierarchyUsage hierarchyUsage="8"/>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activeTabTopLevelEntity name="[Strategie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93660BB-A523-445B-9A34-7BEFD3FB4606}" name="PivotTable7" cacheId="9" dataOnRows="1" applyNumberFormats="0" applyBorderFormats="0" applyFontFormats="0" applyPatternFormats="0" applyAlignmentFormats="0" applyWidthHeightFormats="1" dataCaption="Requested Projects" tag="4a4f73e1-2e5e-48de-a2d0-a7a601e32bc2" updatedVersion="8" minRefreshableVersion="3" itemPrintTitles="1" createdVersion="8" indent="0" outline="1" outlineData="1" multipleFieldFilters="0">
  <location ref="I15:J17" firstHeaderRow="1" firstDataRow="1" firstDataCol="1"/>
  <pivotFields count="2">
    <pivotField dataField="1" subtotalTop="0" showAll="0" defaultSubtotal="0"/>
    <pivotField dataField="1" subtotalTop="0" showAll="0" defaultSubtotal="0"/>
  </pivotFields>
  <rowFields count="1">
    <field x="-2"/>
  </rowFields>
  <rowItems count="2">
    <i>
      <x/>
    </i>
    <i i="1">
      <x v="1"/>
    </i>
  </rowItems>
  <colItems count="1">
    <i/>
  </colItems>
  <dataFields count="2">
    <dataField fld="0" subtotal="count" baseField="0" baseItem="0"/>
    <dataField fld="1" subtotal="count" baseField="0" baseItem="0"/>
  </dataFields>
  <pivotHierarchies count="7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Medium1" showRowHeaders="1" showColHeaders="1" showRowStripes="0" showColStripes="0" showLastColumn="1"/>
  <rowHierarchiesUsage count="1">
    <rowHierarchyUsage hierarchyUsage="-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E47C47C-806E-4512-BA0F-24A527E681C1}" name="PivotTable9" cacheId="11" applyNumberFormats="0" applyBorderFormats="0" applyFontFormats="0" applyPatternFormats="0" applyAlignmentFormats="0" applyWidthHeightFormats="1" dataCaption="Values" tag="40359fff-4ebe-4eb4-b62a-c81c43802b45" updatedVersion="8" minRefreshableVersion="3" itemPrintTitles="1" createdVersion="8" indent="0" outline="1" outlineData="1" multipleFieldFilters="0" rowHeaderCaption="Zip Code">
  <location ref="S3:U9" firstHeaderRow="0" firstDataRow="1" firstDataCol="1"/>
  <pivotFields count="3">
    <pivotField axis="axisRow" allDrilled="1" subtotalTop="0" showAll="0" sortType="descending" defaultSubtotal="0" defaultAttributeDrillState="1">
      <items count="5">
        <item x="0"/>
        <item x="1"/>
        <item x="2"/>
        <item x="3"/>
        <item x="4"/>
      </items>
      <autoSortScope>
        <pivotArea dataOnly="0" outline="0" fieldPosition="0">
          <references count="1">
            <reference field="4294967294" count="1" selected="0">
              <x v="1"/>
            </reference>
          </references>
        </pivotArea>
      </autoSortScope>
    </pivotField>
    <pivotField dataField="1" subtotalTop="0" showAll="0" defaultSubtotal="0"/>
    <pivotField dataField="1" subtotalTop="0" showAll="0" defaultSubtotal="0"/>
  </pivotFields>
  <rowFields count="1">
    <field x="0"/>
  </rowFields>
  <rowItems count="6">
    <i>
      <x v="1"/>
    </i>
    <i>
      <x v="2"/>
    </i>
    <i>
      <x v="4"/>
    </i>
    <i>
      <x/>
    </i>
    <i>
      <x v="3"/>
    </i>
    <i t="grand">
      <x/>
    </i>
  </rowItems>
  <colFields count="1">
    <field x="-2"/>
  </colFields>
  <colItems count="2">
    <i>
      <x/>
    </i>
    <i i="1">
      <x v="1"/>
    </i>
  </colItems>
  <dataFields count="2">
    <dataField fld="1" subtotal="count" baseField="0" baseItem="0"/>
    <dataField fld="2" subtotal="count" baseField="0" baseItem="0"/>
  </dataFields>
  <pivotHierarchies count="7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Medium1" showRowHeaders="1" showColHeaders="1" showRowStripes="0" showColStripes="0" showLastColumn="1"/>
  <rowHierarchiesUsage count="1">
    <rowHierarchyUsage hierarchyUsage="24"/>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B476B903-8B6C-4F95-9C6E-8E1418ED9092}" name="PivotTable5" cacheId="7" dataOnRows="1" applyNumberFormats="0" applyBorderFormats="0" applyFontFormats="0" applyPatternFormats="0" applyAlignmentFormats="0" applyWidthHeightFormats="1" dataCaption="Requests" tag="0e5b31d9-b461-4dec-a23b-2acc7941a2a5" updatedVersion="8" minRefreshableVersion="3" itemPrintTitles="1" createdVersion="8" indent="0" outline="1" outlineData="1" multipleFieldFilters="0" chartFormat="4">
  <location ref="I3:J7" firstHeaderRow="1" firstDataRow="1" firstDataCol="1"/>
  <pivotFields count="4">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2"/>
  </rowFields>
  <rowItems count="4">
    <i>
      <x/>
    </i>
    <i i="1">
      <x v="1"/>
    </i>
    <i i="2">
      <x v="2"/>
    </i>
    <i i="3">
      <x v="3"/>
    </i>
  </rowItems>
  <colItems count="1">
    <i/>
  </colItems>
  <dataFields count="4">
    <dataField fld="0" subtotal="count" baseField="0" baseItem="0"/>
    <dataField fld="1" subtotal="count" baseField="0" baseItem="0"/>
    <dataField fld="2" subtotal="count" baseField="0" baseItem="0"/>
    <dataField fld="3" subtotal="count" baseField="0" baseItem="0"/>
  </dataFields>
  <chartFormats count="4">
    <chartFormat chart="3" format="0"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1"/>
          </reference>
        </references>
      </pivotArea>
    </chartFormat>
    <chartFormat chart="3" format="2" series="1">
      <pivotArea type="data" outline="0" fieldPosition="0">
        <references count="1">
          <reference field="4294967294" count="1" selected="0">
            <x v="2"/>
          </reference>
        </references>
      </pivotArea>
    </chartFormat>
    <chartFormat chart="3" format="3" series="1">
      <pivotArea type="data" outline="0" fieldPosition="0">
        <references count="1">
          <reference field="4294967294" count="1" selected="0">
            <x v="3"/>
          </reference>
        </references>
      </pivotArea>
    </chartFormat>
  </chartFormats>
  <pivotHierarchies count="7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Medium1" showRowHeaders="1" showColHeaders="1" showRowStripes="0" showColStripes="0" showLastColumn="1"/>
  <rowHierarchiesUsage count="1">
    <rowHierarchyUsage hierarchyUsage="-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092CD86-BBE1-4C84-85E6-E61026704781}" name="PivotTable13" cacheId="0" applyNumberFormats="0" applyBorderFormats="0" applyFontFormats="0" applyPatternFormats="0" applyAlignmentFormats="0" applyWidthHeightFormats="1" dataCaption="Values" tag="0230b0f0-9c48-44e9-938c-01d574ee3d2a" updatedVersion="8" minRefreshableVersion="3" useAutoFormatting="1" itemPrintTitles="1" createdVersion="8" indent="0" outline="1" outlineData="1" multipleFieldFilters="0" chartFormat="2">
  <location ref="AR21:AS27" firstHeaderRow="1" firstDataRow="1" firstDataCol="1"/>
  <pivotFields count="2">
    <pivotField axis="axisRow" allDrilled="1" subtotalTop="0" showAll="0" dataSourceSort="1" defaultSubtotal="0" defaultAttributeDrillState="1">
      <items count="5">
        <item x="0"/>
        <item x="1"/>
        <item x="2"/>
        <item x="3"/>
        <item x="4"/>
      </items>
    </pivotField>
    <pivotField dataField="1" subtotalTop="0" showAll="0" defaultSubtotal="0"/>
  </pivotFields>
  <rowFields count="1">
    <field x="0"/>
  </rowFields>
  <rowItems count="6">
    <i>
      <x/>
    </i>
    <i>
      <x v="1"/>
    </i>
    <i>
      <x v="2"/>
    </i>
    <i>
      <x v="3"/>
    </i>
    <i>
      <x v="4"/>
    </i>
    <i t="grand">
      <x/>
    </i>
  </rowItems>
  <colItems count="1">
    <i/>
  </colItems>
  <dataFields count="1">
    <dataField fld="1" subtotal="count" baseField="0" baseItem="0"/>
  </dataFields>
  <chartFormats count="6">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0" count="1" selected="0">
            <x v="4"/>
          </reference>
        </references>
      </pivotArea>
    </chartFormat>
    <chartFormat chart="1" format="2">
      <pivotArea type="data" outline="0" fieldPosition="0">
        <references count="2">
          <reference field="4294967294" count="1" selected="0">
            <x v="0"/>
          </reference>
          <reference field="0" count="1" selected="0">
            <x v="0"/>
          </reference>
        </references>
      </pivotArea>
    </chartFormat>
    <chartFormat chart="1" format="3">
      <pivotArea type="data" outline="0" fieldPosition="0">
        <references count="2">
          <reference field="4294967294" count="1" selected="0">
            <x v="0"/>
          </reference>
          <reference field="0" count="1" selected="0">
            <x v="1"/>
          </reference>
        </references>
      </pivotArea>
    </chartFormat>
    <chartFormat chart="1" format="4">
      <pivotArea type="data" outline="0" fieldPosition="0">
        <references count="2">
          <reference field="4294967294" count="1" selected="0">
            <x v="0"/>
          </reference>
          <reference field="0" count="1" selected="0">
            <x v="2"/>
          </reference>
        </references>
      </pivotArea>
    </chartFormat>
    <chartFormat chart="1" format="5">
      <pivotArea type="data" outline="0" fieldPosition="0">
        <references count="2">
          <reference field="4294967294" count="1" selected="0">
            <x v="0"/>
          </reference>
          <reference field="0" count="1" selected="0">
            <x v="3"/>
          </reference>
        </references>
      </pivotArea>
    </chartFormat>
  </chartFormats>
  <pivotHierarchies count="7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Strategies Filter]"/>
        <x15:activeTabTopLevelEntity name="[Strategies  Request]"/>
        <x15:activeTabTopLevelEntity name="[Strategie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31DFB9-094D-4608-8A2D-97AF20858889}" name="PivotTable14" cacheId="2" dataOnRows="1" applyNumberFormats="0" applyBorderFormats="0" applyFontFormats="0" applyPatternFormats="0" applyAlignmentFormats="0" applyWidthHeightFormats="1" dataCaption="Slots Funded (Current)" tag="54e23585-5465-4773-85cd-96d731a55148" updatedVersion="8" minRefreshableVersion="3" useAutoFormatting="1" subtotalHiddenItems="1" itemPrintTitles="1" createdVersion="8" indent="0" outline="1" outlineData="1" multipleFieldFilters="0" chartFormat="3">
  <location ref="AH3:AI7" firstHeaderRow="1" firstDataRow="1" firstDataCol="1"/>
  <pivotFields count="4">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2"/>
  </rowFields>
  <rowItems count="4">
    <i>
      <x/>
    </i>
    <i i="1">
      <x v="1"/>
    </i>
    <i i="2">
      <x v="2"/>
    </i>
    <i i="3">
      <x v="3"/>
    </i>
  </rowItems>
  <colItems count="1">
    <i/>
  </colItems>
  <dataFields count="4">
    <dataField fld="0" subtotal="count" baseField="0" baseItem="0"/>
    <dataField fld="1" subtotal="count" baseField="0" baseItem="0"/>
    <dataField fld="2" subtotal="count" baseField="0" baseItem="0"/>
    <dataField fld="3" subtotal="count" baseField="0" baseItem="0"/>
  </dataFields>
  <chartFormats count="2">
    <chartFormat chart="1" format="0" series="1">
      <pivotArea type="data" outline="0" fieldPosition="0">
        <references count="1">
          <reference field="4294967294" count="1" selected="0">
            <x v="0"/>
          </reference>
        </references>
      </pivotArea>
    </chartFormat>
    <chartFormat chart="2" format="0" series="1">
      <pivotArea type="data" outline="0" fieldPosition="0">
        <references count="1">
          <reference field="4294967294" count="1" selected="0">
            <x v="0"/>
          </reference>
        </references>
      </pivotArea>
    </chartFormat>
  </chartFormats>
  <pivotHierarchies count="7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Light16" showRowHeaders="1" showColHeaders="1" showRowStripes="0" showColStripes="0" showLastColumn="1"/>
  <rowHierarchiesUsage count="1">
    <rowHierarchyUsage hierarchyUsage="-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6F6CF06E-FC7D-4B36-868B-71F70F5BFB7A}" name="PivotTable12" cacheId="1" dataOnRows="1" applyNumberFormats="0" applyBorderFormats="0" applyFontFormats="0" applyPatternFormats="0" applyAlignmentFormats="0" applyWidthHeightFormats="1" dataCaption="Aggregate Amounts by Strategy" tag="6abb90da-f19e-4aa7-8f6d-c9be6eccdd3f" updatedVersion="8" minRefreshableVersion="3" useAutoFormatting="1" subtotalHiddenItems="1" itemPrintTitles="1" createdVersion="8" indent="0" outline="1" outlineData="1" multipleFieldFilters="0" chartFormat="3">
  <location ref="W3:X7" firstHeaderRow="1" firstDataRow="1" firstDataCol="1"/>
  <pivotFields count="6">
    <pivotField allDrilled="1" subtotalTop="0" showAll="0" dataSourceSort="1" defaultSubtotal="0" defaultAttributeDrillState="1"/>
    <pivotField dataField="1" subtotalTop="0" showAll="0" defaultSubtotal="0"/>
    <pivotField dataField="1" subtotalTop="0" showAll="0" defaultSubtotal="0"/>
    <pivotField dataField="1" subtotalTop="0" showAll="0" defaultSubtotal="0"/>
    <pivotField dataField="1" subtotalTop="0" showAll="0" defaultSubtotal="0"/>
    <pivotField allDrilled="1" subtotalTop="0" showAll="0" dataSourceSort="1" defaultSubtotal="0" defaultAttributeDrillState="1"/>
  </pivotFields>
  <rowFields count="1">
    <field x="-2"/>
  </rowFields>
  <rowItems count="4">
    <i>
      <x/>
    </i>
    <i i="1">
      <x v="1"/>
    </i>
    <i i="2">
      <x v="2"/>
    </i>
    <i i="3">
      <x v="3"/>
    </i>
  </rowItems>
  <colItems count="1">
    <i/>
  </colItems>
  <dataFields count="4">
    <dataField fld="1" subtotal="count" baseField="0" baseItem="0"/>
    <dataField fld="2" subtotal="count" baseField="0" baseItem="0"/>
    <dataField fld="3" subtotal="count" baseField="0" baseItem="0"/>
    <dataField fld="4" subtotal="count" baseField="0" baseItem="0"/>
  </dataFields>
  <formats count="1">
    <format dxfId="2">
      <pivotArea outline="0" collapsedLevelsAreSubtotals="1" fieldPosition="0"/>
    </format>
  </formats>
  <pivotHierarchies count="72">
    <pivotHierarchy dragToData="1"/>
    <pivotHierarchy dragToData="1"/>
    <pivotHierarchy dragToData="1"/>
    <pivotHierarchy dragToData="1"/>
    <pivotHierarchy multipleItemSelectionAllowed="1" dragToData="1">
      <members count="1" level="1">
        <member name="[Strategies].[Value].&amp;[Develop/diversify early childhood workforce]"/>
      </members>
    </pivotHierarchy>
    <pivotHierarchy dragToData="1"/>
    <pivotHierarchy dragToData="1"/>
    <pivotHierarchy multipleItemSelectionAllowed="1" dragToData="1">
      <members count="1" level="1">
        <member name="[Strategies Filter].[Value].&amp;[Develop/diversify early childhood workforce]"/>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Medium1" showRowHeaders="1" showColHeaders="1" showRowStripes="0" showColStripes="0" showLastColumn="1"/>
  <rowHierarchiesUsage count="1">
    <rowHierarchyUsage hierarchyUsage="-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Strategies]"/>
        <x15:activeTabTopLevelEntity name="[Strategies Filter]"/>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EDD25C84-52E0-427F-A8C8-3B4DBF27CFBF}" name="PivotTable3" cacheId="5" applyNumberFormats="0" applyBorderFormats="0" applyFontFormats="0" applyPatternFormats="0" applyAlignmentFormats="0" applyWidthHeightFormats="1" dataCaption="Requests" tag="52d3f346-6276-457f-a5d2-d6b0364438af" updatedVersion="8" minRefreshableVersion="3" useAutoFormatting="1" itemPrintTitles="1" createdVersion="8" indent="0" outline="1" outlineData="1" multipleFieldFilters="0" chartFormat="7">
  <location ref="AR10:AU11" firstHeaderRow="0" firstDataRow="1" firstDataCol="0"/>
  <pivotFields count="4">
    <pivotField dataField="1" subtotalTop="0" showAll="0" defaultSubtotal="0"/>
    <pivotField dataField="1" subtotalTop="0" showAll="0" defaultSubtotal="0"/>
    <pivotField dataField="1" subtotalTop="0" showAll="0" defaultSubtotal="0"/>
    <pivotField dataField="1" subtotalTop="0" showAll="0" defaultSubtotal="0"/>
  </pivotFields>
  <rowItems count="1">
    <i/>
  </rowItems>
  <colFields count="1">
    <field x="-2"/>
  </colFields>
  <colItems count="4">
    <i>
      <x/>
    </i>
    <i i="1">
      <x v="1"/>
    </i>
    <i i="2">
      <x v="2"/>
    </i>
    <i i="3">
      <x v="3"/>
    </i>
  </colItems>
  <dataFields count="4">
    <dataField fld="0" subtotal="count" baseField="0" baseItem="0"/>
    <dataField fld="1" subtotal="count" baseField="0" baseItem="0"/>
    <dataField fld="2" subtotal="count" baseField="0" baseItem="0"/>
    <dataField fld="3" subtotal="count" baseField="0" baseItem="0"/>
  </dataFields>
  <chartFormats count="4">
    <chartFormat chart="3" format="0"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1"/>
          </reference>
        </references>
      </pivotArea>
    </chartFormat>
    <chartFormat chart="3" format="2" series="1">
      <pivotArea type="data" outline="0" fieldPosition="0">
        <references count="1">
          <reference field="4294967294" count="1" selected="0">
            <x v="2"/>
          </reference>
        </references>
      </pivotArea>
    </chartFormat>
    <chartFormat chart="3" format="3" series="1">
      <pivotArea type="data" outline="0" fieldPosition="0">
        <references count="1">
          <reference field="4294967294" count="1" selected="0">
            <x v="3"/>
          </reference>
        </references>
      </pivotArea>
    </chartFormat>
  </chartFormats>
  <pivotHierarchies count="7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Medium1" showRowHeaders="1" showColHeaders="1" showRowStripes="0" showColStripes="0" showLastColumn="1"/>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73BE5867-897A-4C5C-8F21-7F4FE514B7F7}" name="PivotTable16" cacheId="13" applyNumberFormats="0" applyBorderFormats="0" applyFontFormats="0" applyPatternFormats="0" applyAlignmentFormats="0" applyWidthHeightFormats="1" dataCaption="Slots Funded (Current)" tag="cb6b115a-8985-45bc-ac31-be1ac2760a45" updatedVersion="8" minRefreshableVersion="3" useAutoFormatting="1" subtotalHiddenItems="1" itemPrintTitles="1" createdVersion="8" indent="0" outline="1" outlineData="1" multipleFieldFilters="0" chartFormat="4">
  <location ref="AN9:AO10" firstHeaderRow="0" firstDataRow="1" firstDataCol="0"/>
  <pivotFields count="2">
    <pivotField dataField="1" subtotalTop="0" showAll="0" defaultSubtotal="0"/>
    <pivotField dataField="1" subtotalTop="0" showAll="0" defaultSubtotal="0"/>
  </pivotFields>
  <rowItems count="1">
    <i/>
  </rowItems>
  <colFields count="1">
    <field x="-2"/>
  </colFields>
  <colItems count="2">
    <i>
      <x/>
    </i>
    <i i="1">
      <x v="1"/>
    </i>
  </colItems>
  <dataFields count="2">
    <dataField fld="0" subtotal="count" baseField="0" baseItem="0"/>
    <dataField fld="1" subtotal="count" baseField="0" baseItem="0"/>
  </dataFields>
  <chartFormats count="2">
    <chartFormat chart="3" format="0"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1"/>
          </reference>
        </references>
      </pivotArea>
    </chartFormat>
  </chartFormats>
  <pivotHierarchies count="7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Light16" showRowHeaders="1" showColHeaders="1" showRowStripes="0" showColStripes="0" showLastColumn="1"/>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alue" xr10:uid="{DEA4EA8A-689E-463B-8AEC-6E4DA68A7646}" sourceName="[Strategies Filter].[Value]">
  <pivotTables>
    <pivotTable tabId="8" name="PivotTable12"/>
  </pivotTables>
  <data>
    <olap pivotCacheId="1060577923">
      <levels count="2">
        <level uniqueName="[Strategies Filter].[Value].[(All)]" sourceCaption="(All)" count="0"/>
        <level uniqueName="[Strategies Filter].[Value].[Value]" sourceCaption="Value" count="5">
          <ranges>
            <range startItem="0">
              <i n="[Strategies Filter].[Value].&amp;[Develop/diversify early childhood workforce]" c="Develop/diversify early childhood workforce"/>
              <i n="[Strategies Filter].[Value].&amp;[Enhance effectiveness of overall system of early care and education]" c="Enhance effectiveness of overall system of early care and education"/>
              <i n="[Strategies Filter].[Value].&amp;[Increase quality]" c="Increase quality"/>
              <i n="[Strategies Filter].[Value].&amp;[Increase slots for enrollment]" c="Increase slots for enrollment"/>
              <i n="[Strategies Filter].[Value].&amp;[Support families]" c="Support families"/>
            </range>
          </ranges>
        </level>
      </levels>
      <selections count="1">
        <selection n="[Strategies Filter].[Value].&amp;[Develop/diversify early childhood workforce]"/>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lected Strategy" xr10:uid="{FE238F68-D18B-464D-9B74-60599E568CD2}" cache="Slicer_Value" caption="Value" level="1" style="SlicerStyleDark3" rowHeight="22013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31F1A5-8F85-44EF-BC51-6929BFCE4F23}" name="Table1" displayName="Table1" ref="A6:V35" totalsRowShown="0" headerRowDxfId="24" dataDxfId="23" dataCellStyle="Currency">
  <autoFilter ref="A6:V35" xr:uid="{C631F1A5-8F85-44EF-BC51-6929BFCE4F23}"/>
  <tableColumns count="22">
    <tableColumn id="1" xr3:uid="{D5B4DA76-9F4F-466E-BE37-740D9C387AFF}" name="Organization" dataDxfId="22"/>
    <tableColumn id="2" xr3:uid="{0C4E5986-0210-4FB6-A467-BD9A8BAF6A03}" name="Requested" dataDxfId="21"/>
    <tableColumn id="3" xr3:uid="{22086812-B762-46A5-AC86-EA89848FD8AA}" name="Score" dataDxfId="20"/>
    <tableColumn id="4" xr3:uid="{46E8F20C-D777-4E22-93F6-1140A024DE5C}" name="Funding Amount" dataDxfId="19"/>
    <tableColumn id="5" xr3:uid="{99909F6F-4B42-4A06-BFC1-89D5D487081C}" name="% Funded" dataDxfId="18"/>
    <tableColumn id="6" xr3:uid="{69E90AE7-98DD-432E-9E18-982682BD11BD}" name="# Recommend Funding" dataDxfId="17"/>
    <tableColumn id="7" xr3:uid="{CA224D28-9025-4F77-9419-6542873214D8}" name="# Scored" dataDxfId="16"/>
    <tableColumn id="8" xr3:uid="{229F5305-0042-4E74-9246-E6FA8D6B419A}" name="% Recommend" dataDxfId="15" dataCellStyle="Percent">
      <calculatedColumnFormula>F7/G7</calculatedColumnFormula>
    </tableColumn>
    <tableColumn id="9" xr3:uid="{0B2D42F2-8F84-49B2-A84E-A9A52C5631D5}" name="Slots"/>
    <tableColumn id="22" xr3:uid="{2BD60704-7E9B-480D-9001-5E3A0DD24DE9}" name="Existing Slots" dataDxfId="14"/>
    <tableColumn id="21" xr3:uid="{5E9723FE-E166-4F6A-AB3D-A102A1415247}" name="New Slots" dataDxfId="13"/>
    <tableColumn id="10" xr3:uid="{8017CBBB-5D8E-490F-A44C-B8BC6472000E}" name="Open existing slots due to staffing" dataDxfId="12"/>
    <tableColumn id="11" xr3:uid="{96CE7805-0107-45B2-A9F7-D77B21FB6D80}" name="# Recommend multi-year funding" dataDxfId="11"/>
    <tableColumn id="12" xr3:uid="{A04F8E9B-F546-478F-B00F-B5C9F7ACD0D5}" name="Multi-year Request?" dataDxfId="10"/>
    <tableColumn id="13" xr3:uid="{42D9E5E6-3F89-431E-98D9-443E7B4146D6}" name="Multi-year Year 2" dataDxfId="9" dataCellStyle="Currency"/>
    <tableColumn id="14" xr3:uid="{CD3F0DC7-1285-4243-9C47-65A5D12281C2}" name="Multi-year Year 3" dataDxfId="8" dataCellStyle="Currency"/>
    <tableColumn id="15" xr3:uid="{EC1B00C1-DA3D-4C95-9798-F43D1578066B}" name="Zip Code" dataDxfId="7"/>
    <tableColumn id="16" xr3:uid="{AEAA2470-8C41-4CEE-B906-E2159CACEE8E}" name="Unspent Funds FY20" dataDxfId="6" dataCellStyle="Currency"/>
    <tableColumn id="17" xr3:uid="{0956ADBD-F8F7-46AC-9E91-AAA16A1247F5}" name="Unspent Funds FY21" dataDxfId="5" dataCellStyle="Currency"/>
    <tableColumn id="18" xr3:uid="{CB08DF36-C07D-4452-B087-1D0EDB897244}" name="Unspent Funds FY22" dataDxfId="4" dataCellStyle="Currency"/>
    <tableColumn id="19" xr3:uid="{371309E1-C13C-4938-8072-E5920016485B}" name="Unspent Funds FY23"/>
    <tableColumn id="20" xr3:uid="{AFF83A8D-5F16-4B22-A6EA-1ACEDE59C4F8}" name="Strategy" dataDxfId="3"/>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12F638-5D96-481B-9EE4-C333CAD66991}" name="Table2" displayName="Table2" ref="I23:J25" totalsRowShown="0" headerRowDxfId="1">
  <autoFilter ref="I23:J25" xr:uid="{1212F638-5D96-481B-9EE4-C333CAD66991}"/>
  <tableColumns count="2">
    <tableColumn id="1" xr3:uid="{52F48815-F55C-485C-B220-DB78EFB6CF0E}" name="Request vs. Funded"/>
    <tableColumn id="2" xr3:uid="{835667F0-136F-4EFA-86D1-BFC62A3C7D8F}" name="Percent of Requests" dataDxfId="0" dataCellStyle="Percent">
      <calculatedColumnFormula>GETPIVOTDATA("[Measures].[Multi-Year Projects Funded]",$I$19)/GETPIVOTDATA("[Measures].[Multi-Year Projects]",$I$15)</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18" Type="http://schemas.openxmlformats.org/officeDocument/2006/relationships/table" Target="../tables/table2.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17" Type="http://schemas.openxmlformats.org/officeDocument/2006/relationships/drawing" Target="../drawings/drawing1.xml"/><Relationship Id="rId2" Type="http://schemas.openxmlformats.org/officeDocument/2006/relationships/pivotTable" Target="../pivotTables/pivotTable2.xml"/><Relationship Id="rId16" Type="http://schemas.openxmlformats.org/officeDocument/2006/relationships/printerSettings" Target="../printerSettings/printerSettings2.bin"/><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pivotTable" Target="../pivotTables/pivotTable15.xml"/><Relationship Id="rId10" Type="http://schemas.openxmlformats.org/officeDocument/2006/relationships/pivotTable" Target="../pivotTables/pivotTable10.xml"/><Relationship Id="rId19" Type="http://schemas.microsoft.com/office/2007/relationships/slicer" Target="../slicers/slicer1.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9"/>
  <sheetViews>
    <sheetView tabSelected="1" zoomScale="90" zoomScaleNormal="90" workbookViewId="0">
      <selection activeCell="A6" sqref="A6"/>
    </sheetView>
  </sheetViews>
  <sheetFormatPr defaultRowHeight="12.75" x14ac:dyDescent="0.2"/>
  <cols>
    <col min="1" max="1" width="66.140625" customWidth="1"/>
    <col min="2" max="2" width="13.28515625" bestFit="1" customWidth="1"/>
    <col min="3" max="3" width="10.28515625" customWidth="1"/>
    <col min="4" max="4" width="17.42578125" customWidth="1"/>
    <col min="5" max="5" width="12.140625" bestFit="1" customWidth="1"/>
    <col min="6" max="6" width="23.42578125" customWidth="1"/>
    <col min="7" max="7" width="10.5703125" customWidth="1"/>
    <col min="8" max="8" width="16.42578125" customWidth="1"/>
    <col min="9" max="9" width="43.7109375" customWidth="1"/>
    <col min="10" max="10" width="33" hidden="1" customWidth="1"/>
    <col min="11" max="11" width="23.28515625" hidden="1" customWidth="1"/>
    <col min="12" max="12" width="20.5703125" customWidth="1"/>
    <col min="13" max="14" width="17.85546875" style="13" customWidth="1"/>
    <col min="15" max="15" width="10.5703125" customWidth="1"/>
    <col min="16" max="19" width="21.140625" customWidth="1"/>
    <col min="20" max="20" width="37.42578125" customWidth="1"/>
    <col min="21" max="21" width="13.42578125" bestFit="1" customWidth="1"/>
    <col min="22" max="22" width="41.5703125" customWidth="1"/>
  </cols>
  <sheetData>
    <row r="1" spans="1:22" ht="15.75" x14ac:dyDescent="0.2">
      <c r="A1" s="21" t="s">
        <v>0</v>
      </c>
      <c r="C1" s="32"/>
      <c r="D1" s="33" t="s">
        <v>1</v>
      </c>
      <c r="E1" s="34">
        <v>3896756</v>
      </c>
    </row>
    <row r="2" spans="1:22" x14ac:dyDescent="0.2">
      <c r="C2" s="32"/>
      <c r="D2" s="33" t="s">
        <v>2</v>
      </c>
      <c r="E2" s="34">
        <v>177000</v>
      </c>
    </row>
    <row r="3" spans="1:22" x14ac:dyDescent="0.2">
      <c r="C3" s="32"/>
      <c r="D3" s="33" t="s">
        <v>3</v>
      </c>
      <c r="E3" s="34">
        <v>3719756</v>
      </c>
    </row>
    <row r="4" spans="1:22" ht="13.5" thickBot="1" x14ac:dyDescent="0.25">
      <c r="C4" s="32"/>
      <c r="D4" s="33"/>
      <c r="E4" s="34"/>
    </row>
    <row r="5" spans="1:22" ht="13.5" thickBot="1" x14ac:dyDescent="0.25">
      <c r="D5" s="86" t="s">
        <v>4</v>
      </c>
      <c r="E5" s="87"/>
      <c r="F5" s="20"/>
      <c r="G5" s="20"/>
      <c r="H5" s="22"/>
    </row>
    <row r="6" spans="1:22" ht="26.25" thickBot="1" x14ac:dyDescent="0.25">
      <c r="A6" s="17" t="s">
        <v>5</v>
      </c>
      <c r="B6" s="17" t="s">
        <v>6</v>
      </c>
      <c r="C6" s="17" t="s">
        <v>7</v>
      </c>
      <c r="D6" s="70" t="s">
        <v>8</v>
      </c>
      <c r="E6" s="85" t="s">
        <v>9</v>
      </c>
      <c r="F6" s="18" t="s">
        <v>10</v>
      </c>
      <c r="G6" s="18" t="s">
        <v>11</v>
      </c>
      <c r="H6" s="18" t="s">
        <v>12</v>
      </c>
      <c r="I6" s="35" t="s">
        <v>13</v>
      </c>
      <c r="J6" s="35" t="s">
        <v>14</v>
      </c>
      <c r="K6" s="35" t="s">
        <v>15</v>
      </c>
      <c r="L6" s="35" t="s">
        <v>16</v>
      </c>
      <c r="M6" s="18" t="s">
        <v>17</v>
      </c>
      <c r="N6" s="35" t="s">
        <v>18</v>
      </c>
      <c r="O6" s="35" t="s">
        <v>19</v>
      </c>
      <c r="P6" s="35" t="s">
        <v>20</v>
      </c>
      <c r="Q6" s="35" t="s">
        <v>21</v>
      </c>
      <c r="R6" s="35" t="s">
        <v>22</v>
      </c>
      <c r="S6" s="35" t="s">
        <v>23</v>
      </c>
      <c r="T6" s="35" t="s">
        <v>24</v>
      </c>
      <c r="U6" s="35" t="s">
        <v>25</v>
      </c>
      <c r="V6" s="35" t="s">
        <v>26</v>
      </c>
    </row>
    <row r="7" spans="1:22" ht="25.5" x14ac:dyDescent="0.2">
      <c r="A7" s="6" t="s">
        <v>27</v>
      </c>
      <c r="B7" s="8">
        <v>165319</v>
      </c>
      <c r="C7" s="9">
        <v>0.92857142857142871</v>
      </c>
      <c r="D7" s="26">
        <f t="shared" ref="D7:D24" si="0">B7*E7</f>
        <v>165319</v>
      </c>
      <c r="E7" s="84">
        <v>1</v>
      </c>
      <c r="F7" s="11">
        <v>14</v>
      </c>
      <c r="G7" s="11">
        <v>14</v>
      </c>
      <c r="H7" s="37">
        <v>1</v>
      </c>
      <c r="I7" s="46" t="s">
        <v>28</v>
      </c>
      <c r="J7" s="19">
        <v>18</v>
      </c>
      <c r="K7" s="19"/>
      <c r="L7" s="19"/>
      <c r="M7" s="13">
        <v>11</v>
      </c>
      <c r="N7" s="42" t="s">
        <v>29</v>
      </c>
      <c r="O7" s="43">
        <v>176064</v>
      </c>
      <c r="P7" s="43">
        <v>187509</v>
      </c>
      <c r="Q7" s="40">
        <v>28806</v>
      </c>
      <c r="R7" s="43">
        <v>297</v>
      </c>
      <c r="S7" s="43"/>
      <c r="T7" s="43"/>
      <c r="U7" s="67"/>
      <c r="V7" s="65" t="s">
        <v>30</v>
      </c>
    </row>
    <row r="8" spans="1:22" ht="25.5" x14ac:dyDescent="0.2">
      <c r="A8" s="7" t="s">
        <v>31</v>
      </c>
      <c r="B8" s="8">
        <v>358832</v>
      </c>
      <c r="C8" s="10">
        <v>0.91500000000000004</v>
      </c>
      <c r="D8" s="26">
        <f t="shared" si="0"/>
        <v>358832</v>
      </c>
      <c r="E8" s="24">
        <v>1</v>
      </c>
      <c r="F8" s="12">
        <v>14</v>
      </c>
      <c r="G8" s="16">
        <v>14</v>
      </c>
      <c r="H8" s="37">
        <f t="shared" ref="H8:H35" si="1">F8/G8</f>
        <v>1</v>
      </c>
      <c r="I8" s="19" t="s">
        <v>32</v>
      </c>
      <c r="J8" s="19">
        <v>16</v>
      </c>
      <c r="K8" s="19"/>
      <c r="M8" s="13">
        <v>2</v>
      </c>
      <c r="N8" s="42" t="s">
        <v>33</v>
      </c>
      <c r="O8" s="43"/>
      <c r="P8" s="43"/>
      <c r="Q8" s="40">
        <v>28801</v>
      </c>
      <c r="R8" s="68">
        <v>136619</v>
      </c>
      <c r="S8" s="43">
        <v>49780</v>
      </c>
      <c r="T8" s="43">
        <v>32988</v>
      </c>
      <c r="U8" s="43">
        <v>145000</v>
      </c>
      <c r="V8" s="65" t="s">
        <v>30</v>
      </c>
    </row>
    <row r="9" spans="1:22" ht="38.25" x14ac:dyDescent="0.2">
      <c r="A9" s="7" t="s">
        <v>34</v>
      </c>
      <c r="B9" s="8">
        <v>120712</v>
      </c>
      <c r="C9" s="10">
        <v>0.90866666666666662</v>
      </c>
      <c r="D9" s="26">
        <f t="shared" si="0"/>
        <v>120712</v>
      </c>
      <c r="E9" s="84">
        <v>1</v>
      </c>
      <c r="F9" s="12">
        <v>15</v>
      </c>
      <c r="G9" s="16">
        <v>15</v>
      </c>
      <c r="H9" s="37">
        <f t="shared" si="1"/>
        <v>1</v>
      </c>
      <c r="I9" s="46"/>
      <c r="J9" s="19"/>
      <c r="K9" s="19"/>
      <c r="L9" s="19"/>
      <c r="M9" s="13">
        <v>11</v>
      </c>
      <c r="N9" s="42" t="s">
        <v>29</v>
      </c>
      <c r="O9" s="43">
        <v>120712</v>
      </c>
      <c r="P9" s="43">
        <v>120712</v>
      </c>
      <c r="Q9" s="40">
        <v>28803</v>
      </c>
      <c r="R9" s="43"/>
      <c r="S9" s="43"/>
      <c r="T9" s="43"/>
      <c r="U9" s="67"/>
      <c r="V9" s="65" t="s">
        <v>35</v>
      </c>
    </row>
    <row r="10" spans="1:22" ht="51" x14ac:dyDescent="0.2">
      <c r="A10" s="7" t="s">
        <v>36</v>
      </c>
      <c r="B10" s="8">
        <v>82723</v>
      </c>
      <c r="C10" s="10">
        <v>0.90599999999999992</v>
      </c>
      <c r="D10" s="26">
        <f t="shared" si="0"/>
        <v>82723</v>
      </c>
      <c r="E10" s="24">
        <v>1</v>
      </c>
      <c r="F10" s="12">
        <v>15</v>
      </c>
      <c r="G10" s="16">
        <v>15</v>
      </c>
      <c r="H10" s="37">
        <f t="shared" si="1"/>
        <v>1</v>
      </c>
      <c r="I10" s="46"/>
      <c r="J10" s="19"/>
      <c r="K10" s="19"/>
      <c r="L10" s="69" t="s">
        <v>37</v>
      </c>
      <c r="N10" s="42" t="s">
        <v>33</v>
      </c>
      <c r="O10" s="43"/>
      <c r="P10" s="43"/>
      <c r="Q10" s="40">
        <v>28806</v>
      </c>
      <c r="R10" s="43"/>
      <c r="S10" s="43">
        <v>36554</v>
      </c>
      <c r="T10" s="43">
        <v>16176</v>
      </c>
      <c r="U10" s="67"/>
      <c r="V10" s="65" t="s">
        <v>35</v>
      </c>
    </row>
    <row r="11" spans="1:22" x14ac:dyDescent="0.2">
      <c r="A11" s="7" t="s">
        <v>38</v>
      </c>
      <c r="B11" s="8">
        <v>194380.66999999995</v>
      </c>
      <c r="C11" s="10">
        <v>0.90071428571428569</v>
      </c>
      <c r="D11" s="26">
        <f t="shared" si="0"/>
        <v>194380.66999999995</v>
      </c>
      <c r="E11" s="84">
        <v>1</v>
      </c>
      <c r="F11" s="12">
        <v>14</v>
      </c>
      <c r="G11" s="16">
        <v>14</v>
      </c>
      <c r="H11" s="37">
        <f t="shared" si="1"/>
        <v>1</v>
      </c>
      <c r="M11" s="13">
        <v>3</v>
      </c>
      <c r="N11" s="42" t="s">
        <v>33</v>
      </c>
      <c r="O11" s="43"/>
      <c r="P11" s="43"/>
      <c r="Q11" s="39">
        <v>28801</v>
      </c>
      <c r="R11" s="43"/>
      <c r="S11" s="43">
        <v>5910</v>
      </c>
      <c r="T11" s="43"/>
      <c r="U11" s="67"/>
      <c r="V11" s="65" t="s">
        <v>39</v>
      </c>
    </row>
    <row r="12" spans="1:22" ht="25.5" x14ac:dyDescent="0.2">
      <c r="A12" s="7" t="s">
        <v>40</v>
      </c>
      <c r="B12" s="8">
        <v>451273</v>
      </c>
      <c r="C12" s="10">
        <v>0.90000000000000013</v>
      </c>
      <c r="D12" s="26">
        <f t="shared" si="0"/>
        <v>451273</v>
      </c>
      <c r="E12" s="24">
        <v>1</v>
      </c>
      <c r="F12" s="12">
        <v>14</v>
      </c>
      <c r="G12" s="16">
        <v>14</v>
      </c>
      <c r="H12" s="37">
        <f t="shared" si="1"/>
        <v>1</v>
      </c>
      <c r="I12" s="46" t="s">
        <v>41</v>
      </c>
      <c r="J12" s="19"/>
      <c r="K12" s="19">
        <v>32</v>
      </c>
      <c r="L12" s="19"/>
      <c r="M12" s="13">
        <v>4</v>
      </c>
      <c r="N12" s="42" t="s">
        <v>33</v>
      </c>
      <c r="O12" s="43"/>
      <c r="P12" s="43"/>
      <c r="Q12" s="40">
        <v>28801</v>
      </c>
      <c r="R12" s="43"/>
      <c r="S12" s="43"/>
      <c r="T12" s="43"/>
      <c r="U12" s="67"/>
      <c r="V12" s="65" t="s">
        <v>30</v>
      </c>
    </row>
    <row r="13" spans="1:22" ht="38.25" x14ac:dyDescent="0.2">
      <c r="A13" s="7" t="s">
        <v>42</v>
      </c>
      <c r="B13" s="8">
        <v>67511.48</v>
      </c>
      <c r="C13" s="10">
        <v>0.89499999999999991</v>
      </c>
      <c r="D13" s="26">
        <f t="shared" si="0"/>
        <v>67511.48</v>
      </c>
      <c r="E13" s="84">
        <v>1</v>
      </c>
      <c r="F13" s="12">
        <v>13</v>
      </c>
      <c r="G13" s="16">
        <v>14</v>
      </c>
      <c r="H13" s="37">
        <f t="shared" si="1"/>
        <v>0.9285714285714286</v>
      </c>
      <c r="I13" s="19"/>
      <c r="J13" s="19"/>
      <c r="K13" s="19"/>
      <c r="M13" s="13">
        <v>13</v>
      </c>
      <c r="N13" s="42" t="s">
        <v>33</v>
      </c>
      <c r="O13" s="43"/>
      <c r="P13" s="43"/>
      <c r="Q13" s="39">
        <v>28801</v>
      </c>
      <c r="R13" s="43"/>
      <c r="S13" s="43"/>
      <c r="T13" s="43">
        <v>9037</v>
      </c>
      <c r="U13" s="67"/>
      <c r="V13" s="65" t="s">
        <v>35</v>
      </c>
    </row>
    <row r="14" spans="1:22" ht="25.5" x14ac:dyDescent="0.2">
      <c r="A14" s="7" t="s">
        <v>43</v>
      </c>
      <c r="B14" s="8">
        <v>42590</v>
      </c>
      <c r="C14" s="10">
        <v>0.89285714285714302</v>
      </c>
      <c r="D14" s="26">
        <f t="shared" si="0"/>
        <v>42590</v>
      </c>
      <c r="E14" s="24">
        <v>1</v>
      </c>
      <c r="F14" s="12">
        <v>13</v>
      </c>
      <c r="G14" s="16">
        <v>14</v>
      </c>
      <c r="H14" s="37">
        <f t="shared" si="1"/>
        <v>0.9285714285714286</v>
      </c>
      <c r="M14" s="13">
        <v>10</v>
      </c>
      <c r="N14" s="42" t="s">
        <v>29</v>
      </c>
      <c r="O14" s="43">
        <v>46075</v>
      </c>
      <c r="P14" s="43">
        <v>0</v>
      </c>
      <c r="Q14" s="40">
        <v>28801</v>
      </c>
      <c r="R14" s="43"/>
      <c r="S14" s="43"/>
      <c r="T14" s="43"/>
      <c r="U14" s="67"/>
      <c r="V14" s="65" t="s">
        <v>44</v>
      </c>
    </row>
    <row r="15" spans="1:22" ht="38.25" x14ac:dyDescent="0.2">
      <c r="A15" s="7" t="s">
        <v>45</v>
      </c>
      <c r="B15" s="8">
        <v>120042</v>
      </c>
      <c r="C15" s="10">
        <v>0.87733333333333341</v>
      </c>
      <c r="D15" s="26">
        <f t="shared" si="0"/>
        <v>120042</v>
      </c>
      <c r="E15" s="84">
        <v>1</v>
      </c>
      <c r="F15" s="12">
        <v>15</v>
      </c>
      <c r="G15" s="16">
        <v>15</v>
      </c>
      <c r="H15" s="37">
        <f t="shared" si="1"/>
        <v>1</v>
      </c>
      <c r="M15" s="13">
        <v>2</v>
      </c>
      <c r="N15" s="42" t="s">
        <v>29</v>
      </c>
      <c r="O15" s="43">
        <v>120042</v>
      </c>
      <c r="P15" s="43">
        <v>0</v>
      </c>
      <c r="Q15" s="40">
        <v>28801</v>
      </c>
      <c r="R15" s="43"/>
      <c r="S15" s="43"/>
      <c r="T15" s="43"/>
      <c r="U15" s="67"/>
      <c r="V15" s="65" t="s">
        <v>46</v>
      </c>
    </row>
    <row r="16" spans="1:22" ht="38.25" x14ac:dyDescent="0.2">
      <c r="A16" s="7" t="s">
        <v>47</v>
      </c>
      <c r="B16" s="8">
        <v>66300</v>
      </c>
      <c r="C16" s="10">
        <v>0.876</v>
      </c>
      <c r="D16" s="26">
        <f t="shared" si="0"/>
        <v>66300</v>
      </c>
      <c r="E16" s="24">
        <v>1</v>
      </c>
      <c r="F16" s="12">
        <v>14</v>
      </c>
      <c r="G16" s="16">
        <v>15</v>
      </c>
      <c r="H16" s="37">
        <f t="shared" si="1"/>
        <v>0.93333333333333335</v>
      </c>
      <c r="M16" s="13">
        <v>2</v>
      </c>
      <c r="N16" s="42" t="s">
        <v>29</v>
      </c>
      <c r="O16" s="43">
        <v>90000</v>
      </c>
      <c r="P16" s="43">
        <v>90000</v>
      </c>
      <c r="Q16" s="39">
        <v>28806</v>
      </c>
      <c r="R16" s="43"/>
      <c r="S16" s="43"/>
      <c r="T16" s="43">
        <v>171</v>
      </c>
      <c r="U16" s="67"/>
      <c r="V16" s="65" t="s">
        <v>35</v>
      </c>
    </row>
    <row r="17" spans="1:22" ht="89.25" x14ac:dyDescent="0.2">
      <c r="A17" s="7" t="s">
        <v>48</v>
      </c>
      <c r="B17" s="8">
        <v>489972</v>
      </c>
      <c r="C17" s="10">
        <v>0.87599999999999989</v>
      </c>
      <c r="D17" s="26">
        <f t="shared" si="0"/>
        <v>489972</v>
      </c>
      <c r="E17" s="84">
        <v>1</v>
      </c>
      <c r="F17" s="12">
        <v>14</v>
      </c>
      <c r="G17" s="16">
        <v>15</v>
      </c>
      <c r="H17" s="37">
        <f t="shared" si="1"/>
        <v>0.93333333333333335</v>
      </c>
      <c r="I17" s="41" t="s">
        <v>49</v>
      </c>
      <c r="J17" s="41">
        <v>33</v>
      </c>
      <c r="K17" s="41"/>
      <c r="L17" s="41" t="s">
        <v>50</v>
      </c>
      <c r="M17" s="13">
        <v>11</v>
      </c>
      <c r="N17" s="41" t="s">
        <v>33</v>
      </c>
      <c r="O17" s="43"/>
      <c r="P17" s="43"/>
      <c r="Q17" s="40">
        <v>28803</v>
      </c>
      <c r="R17" s="43">
        <v>16048</v>
      </c>
      <c r="S17" s="43"/>
      <c r="T17" s="43">
        <v>6772</v>
      </c>
      <c r="U17" s="67"/>
      <c r="V17" s="65" t="s">
        <v>51</v>
      </c>
    </row>
    <row r="18" spans="1:22" ht="38.25" x14ac:dyDescent="0.2">
      <c r="A18" s="7" t="s">
        <v>52</v>
      </c>
      <c r="B18" s="8">
        <v>261300</v>
      </c>
      <c r="C18" s="10">
        <v>0.86933333333333329</v>
      </c>
      <c r="D18" s="26">
        <f t="shared" si="0"/>
        <v>261300</v>
      </c>
      <c r="E18" s="24">
        <v>1</v>
      </c>
      <c r="F18" s="12">
        <v>15</v>
      </c>
      <c r="G18" s="16">
        <v>15</v>
      </c>
      <c r="H18" s="37">
        <f t="shared" si="1"/>
        <v>1</v>
      </c>
      <c r="I18" s="19"/>
      <c r="J18" s="19"/>
      <c r="K18" s="19"/>
      <c r="M18" s="13">
        <v>12</v>
      </c>
      <c r="N18" s="42" t="s">
        <v>29</v>
      </c>
      <c r="O18" s="43">
        <v>261300</v>
      </c>
      <c r="P18" s="43">
        <v>261300</v>
      </c>
      <c r="Q18" s="40">
        <v>28806</v>
      </c>
      <c r="R18" s="43"/>
      <c r="S18" s="43"/>
      <c r="T18" s="43"/>
      <c r="U18" s="67"/>
      <c r="V18" s="65" t="s">
        <v>35</v>
      </c>
    </row>
    <row r="19" spans="1:22" ht="102" x14ac:dyDescent="0.2">
      <c r="A19" s="7" t="s">
        <v>53</v>
      </c>
      <c r="B19" s="8">
        <v>350667.29999999987</v>
      </c>
      <c r="C19" s="10">
        <v>0.86857142857142855</v>
      </c>
      <c r="D19" s="26">
        <f t="shared" si="0"/>
        <v>350667.29999999987</v>
      </c>
      <c r="E19" s="84">
        <v>1</v>
      </c>
      <c r="F19" s="12">
        <v>14</v>
      </c>
      <c r="G19" s="16">
        <v>14</v>
      </c>
      <c r="H19" s="37">
        <f t="shared" si="1"/>
        <v>1</v>
      </c>
      <c r="I19" s="19"/>
      <c r="J19" s="19"/>
      <c r="K19" s="19"/>
      <c r="L19" s="61" t="s">
        <v>54</v>
      </c>
      <c r="M19" s="13">
        <v>10</v>
      </c>
      <c r="N19" s="42" t="s">
        <v>29</v>
      </c>
      <c r="O19" s="43">
        <v>434442</v>
      </c>
      <c r="P19" s="43">
        <v>1245122</v>
      </c>
      <c r="Q19" s="40">
        <v>28805</v>
      </c>
      <c r="R19" s="43"/>
      <c r="S19" s="43"/>
      <c r="T19" s="43"/>
      <c r="U19" s="67"/>
      <c r="V19" s="65" t="s">
        <v>46</v>
      </c>
    </row>
    <row r="20" spans="1:22" x14ac:dyDescent="0.2">
      <c r="A20" s="7" t="s">
        <v>55</v>
      </c>
      <c r="B20" s="8">
        <v>311460</v>
      </c>
      <c r="C20" s="10">
        <v>0.86799999999999999</v>
      </c>
      <c r="D20" s="26">
        <f t="shared" si="0"/>
        <v>311460</v>
      </c>
      <c r="E20" s="24">
        <v>1</v>
      </c>
      <c r="F20" s="12">
        <v>14</v>
      </c>
      <c r="G20" s="16">
        <v>15</v>
      </c>
      <c r="H20" s="37">
        <f t="shared" si="1"/>
        <v>0.93333333333333335</v>
      </c>
      <c r="M20" s="13">
        <v>1</v>
      </c>
      <c r="N20" s="42" t="s">
        <v>33</v>
      </c>
      <c r="O20" s="43"/>
      <c r="P20" s="43"/>
      <c r="Q20" s="40">
        <v>28801</v>
      </c>
      <c r="R20" s="43">
        <v>3866</v>
      </c>
      <c r="S20" s="43"/>
      <c r="T20" s="43"/>
      <c r="U20" s="67"/>
      <c r="V20" s="65" t="s">
        <v>56</v>
      </c>
    </row>
    <row r="21" spans="1:22" ht="38.25" x14ac:dyDescent="0.2">
      <c r="A21" s="7" t="s">
        <v>57</v>
      </c>
      <c r="B21" s="8">
        <v>75000</v>
      </c>
      <c r="C21" s="15">
        <v>0.8666666666666667</v>
      </c>
      <c r="D21" s="26">
        <f t="shared" si="0"/>
        <v>75000</v>
      </c>
      <c r="E21" s="84">
        <v>1</v>
      </c>
      <c r="F21" s="16">
        <v>15</v>
      </c>
      <c r="G21" s="16">
        <v>15</v>
      </c>
      <c r="H21" s="37">
        <f t="shared" si="1"/>
        <v>1</v>
      </c>
      <c r="I21" s="19"/>
      <c r="J21" s="19"/>
      <c r="K21" s="19"/>
      <c r="M21" s="13">
        <v>8</v>
      </c>
      <c r="N21" s="42" t="s">
        <v>29</v>
      </c>
      <c r="O21" s="43">
        <v>75000</v>
      </c>
      <c r="P21" s="43">
        <v>75000</v>
      </c>
      <c r="Q21" s="40">
        <v>28801</v>
      </c>
      <c r="R21" s="43"/>
      <c r="S21" s="43"/>
      <c r="T21" s="43"/>
      <c r="U21" s="67"/>
      <c r="V21" s="65" t="s">
        <v>58</v>
      </c>
    </row>
    <row r="22" spans="1:22" ht="127.5" x14ac:dyDescent="0.2">
      <c r="A22" s="7" t="s">
        <v>59</v>
      </c>
      <c r="B22" s="8">
        <v>396245</v>
      </c>
      <c r="C22" s="10">
        <v>0.85733333333333317</v>
      </c>
      <c r="D22" s="26">
        <f t="shared" si="0"/>
        <v>396245</v>
      </c>
      <c r="E22" s="24">
        <v>1</v>
      </c>
      <c r="F22" s="12">
        <v>15</v>
      </c>
      <c r="G22" s="16">
        <v>15</v>
      </c>
      <c r="H22" s="37">
        <f t="shared" si="1"/>
        <v>1</v>
      </c>
      <c r="I22" s="41" t="s">
        <v>60</v>
      </c>
      <c r="J22" s="41"/>
      <c r="K22" s="41">
        <v>30</v>
      </c>
      <c r="L22" s="41" t="s">
        <v>61</v>
      </c>
      <c r="M22" s="13">
        <v>1</v>
      </c>
      <c r="N22" s="41" t="s">
        <v>33</v>
      </c>
      <c r="O22" s="43"/>
      <c r="P22" s="43"/>
      <c r="Q22" s="40">
        <v>28711</v>
      </c>
      <c r="R22" s="43"/>
      <c r="S22" s="43"/>
      <c r="T22" s="43"/>
      <c r="U22" s="67"/>
      <c r="V22" s="65" t="s">
        <v>62</v>
      </c>
    </row>
    <row r="23" spans="1:22" ht="140.25" x14ac:dyDescent="0.2">
      <c r="A23" s="7" t="s">
        <v>63</v>
      </c>
      <c r="B23" s="8">
        <v>110000</v>
      </c>
      <c r="C23" s="10">
        <v>0.85399999999999998</v>
      </c>
      <c r="D23" s="26">
        <f t="shared" si="0"/>
        <v>110000</v>
      </c>
      <c r="E23" s="84">
        <v>1</v>
      </c>
      <c r="F23" s="12">
        <v>14</v>
      </c>
      <c r="G23" s="16">
        <v>15</v>
      </c>
      <c r="H23" s="37">
        <f t="shared" si="1"/>
        <v>0.93333333333333335</v>
      </c>
      <c r="I23" s="38" t="s">
        <v>64</v>
      </c>
      <c r="J23" s="41">
        <v>29</v>
      </c>
      <c r="K23" s="41"/>
      <c r="L23" s="41" t="s">
        <v>65</v>
      </c>
      <c r="M23" s="13">
        <v>9</v>
      </c>
      <c r="N23" s="41" t="s">
        <v>29</v>
      </c>
      <c r="O23" s="43">
        <v>110000</v>
      </c>
      <c r="P23" s="43">
        <v>110000</v>
      </c>
      <c r="Q23" s="40">
        <v>28801</v>
      </c>
      <c r="R23" s="43"/>
      <c r="S23" s="43"/>
      <c r="T23" s="43"/>
      <c r="U23" s="67"/>
      <c r="V23" s="65" t="s">
        <v>66</v>
      </c>
    </row>
    <row r="24" spans="1:22" ht="51" x14ac:dyDescent="0.2">
      <c r="A24" s="7" t="s">
        <v>67</v>
      </c>
      <c r="B24" s="8">
        <v>38000</v>
      </c>
      <c r="C24" s="15">
        <v>0.82066666666666654</v>
      </c>
      <c r="D24" s="26">
        <f t="shared" si="0"/>
        <v>38000</v>
      </c>
      <c r="E24" s="24">
        <v>1</v>
      </c>
      <c r="F24" s="16">
        <v>13</v>
      </c>
      <c r="G24" s="16">
        <v>15</v>
      </c>
      <c r="H24" s="37">
        <f t="shared" si="1"/>
        <v>0.8666666666666667</v>
      </c>
      <c r="I24" s="38" t="s">
        <v>68</v>
      </c>
      <c r="J24" s="41">
        <v>9</v>
      </c>
      <c r="K24" s="41"/>
      <c r="L24" s="41" t="s">
        <v>69</v>
      </c>
      <c r="M24" s="13">
        <v>2</v>
      </c>
      <c r="N24" s="41" t="s">
        <v>33</v>
      </c>
      <c r="O24" s="43"/>
      <c r="P24" s="43"/>
      <c r="Q24" s="40">
        <v>28801</v>
      </c>
      <c r="R24" s="43"/>
      <c r="S24" s="43">
        <v>282</v>
      </c>
      <c r="T24" s="43"/>
      <c r="U24" s="67"/>
      <c r="V24" s="65" t="s">
        <v>70</v>
      </c>
    </row>
    <row r="25" spans="1:22" ht="51" x14ac:dyDescent="0.2">
      <c r="A25" s="7" t="s">
        <v>71</v>
      </c>
      <c r="B25" s="8">
        <v>86000</v>
      </c>
      <c r="C25" s="10">
        <v>0.81333333333333313</v>
      </c>
      <c r="D25" s="26"/>
      <c r="E25" s="84"/>
      <c r="F25" s="12">
        <v>13</v>
      </c>
      <c r="G25" s="16">
        <v>15</v>
      </c>
      <c r="H25" s="37">
        <f t="shared" si="1"/>
        <v>0.8666666666666667</v>
      </c>
      <c r="I25" s="38" t="s">
        <v>72</v>
      </c>
      <c r="J25" s="41">
        <v>12</v>
      </c>
      <c r="K25" s="41">
        <v>12</v>
      </c>
      <c r="L25" s="41"/>
      <c r="N25" s="41" t="s">
        <v>33</v>
      </c>
      <c r="O25" s="43"/>
      <c r="P25" s="43"/>
      <c r="Q25" s="40">
        <v>28715</v>
      </c>
      <c r="R25" s="49"/>
      <c r="S25" s="49"/>
      <c r="T25" s="49"/>
      <c r="V25" s="65" t="s">
        <v>62</v>
      </c>
    </row>
    <row r="26" spans="1:22" ht="25.5" x14ac:dyDescent="0.2">
      <c r="A26" s="7" t="s">
        <v>73</v>
      </c>
      <c r="B26" s="8">
        <v>280000</v>
      </c>
      <c r="C26" s="10">
        <v>0.78933333333333333</v>
      </c>
      <c r="D26" s="26"/>
      <c r="E26" s="24"/>
      <c r="F26" s="12">
        <v>13</v>
      </c>
      <c r="G26" s="16">
        <v>15</v>
      </c>
      <c r="H26" s="37">
        <f t="shared" si="1"/>
        <v>0.8666666666666667</v>
      </c>
      <c r="I26" t="s">
        <v>74</v>
      </c>
      <c r="J26">
        <v>36</v>
      </c>
      <c r="K26">
        <v>3</v>
      </c>
      <c r="M26" s="13">
        <v>2</v>
      </c>
      <c r="N26" s="42" t="s">
        <v>33</v>
      </c>
      <c r="O26" s="43"/>
      <c r="P26" s="43"/>
      <c r="Q26" s="40">
        <v>28806</v>
      </c>
      <c r="R26" s="49"/>
      <c r="S26" s="49"/>
      <c r="T26" s="49"/>
      <c r="V26" s="65" t="s">
        <v>75</v>
      </c>
    </row>
    <row r="27" spans="1:22" ht="51" x14ac:dyDescent="0.2">
      <c r="A27" s="7" t="s">
        <v>76</v>
      </c>
      <c r="B27" s="8">
        <v>5000</v>
      </c>
      <c r="C27" s="10">
        <v>0.75666666666666671</v>
      </c>
      <c r="D27" s="26"/>
      <c r="E27" s="83"/>
      <c r="F27" s="12">
        <v>7</v>
      </c>
      <c r="G27" s="16">
        <v>15</v>
      </c>
      <c r="H27" s="37">
        <f t="shared" si="1"/>
        <v>0.46666666666666667</v>
      </c>
      <c r="I27" s="41" t="s">
        <v>77</v>
      </c>
      <c r="J27" s="41">
        <v>4</v>
      </c>
      <c r="K27" s="41"/>
      <c r="L27" s="41"/>
      <c r="M27" s="13">
        <v>4</v>
      </c>
      <c r="N27" s="41" t="s">
        <v>29</v>
      </c>
      <c r="O27" s="43">
        <v>5000</v>
      </c>
      <c r="P27" s="43">
        <v>5000</v>
      </c>
      <c r="Q27" s="40">
        <v>28801</v>
      </c>
      <c r="R27" s="49"/>
      <c r="S27" s="49"/>
      <c r="T27" s="49"/>
      <c r="V27" s="65" t="s">
        <v>62</v>
      </c>
    </row>
    <row r="28" spans="1:22" ht="38.25" x14ac:dyDescent="0.2">
      <c r="A28" s="7" t="s">
        <v>78</v>
      </c>
      <c r="B28" s="8">
        <v>370000</v>
      </c>
      <c r="C28" s="10">
        <v>0.746</v>
      </c>
      <c r="D28" s="26"/>
      <c r="E28" s="25"/>
      <c r="F28" s="12">
        <v>11</v>
      </c>
      <c r="G28" s="16">
        <v>15</v>
      </c>
      <c r="H28" s="37">
        <f t="shared" si="1"/>
        <v>0.73333333333333328</v>
      </c>
      <c r="I28" s="46"/>
      <c r="J28" s="19"/>
      <c r="K28" s="19"/>
      <c r="L28" s="19"/>
      <c r="M28" s="13">
        <v>5</v>
      </c>
      <c r="N28" s="42" t="s">
        <v>29</v>
      </c>
      <c r="O28" s="43">
        <v>135000</v>
      </c>
      <c r="P28" s="43">
        <v>135000</v>
      </c>
      <c r="Q28" s="40">
        <v>28801</v>
      </c>
      <c r="R28" s="49"/>
      <c r="S28" s="49"/>
      <c r="T28" s="49"/>
      <c r="V28" s="65" t="s">
        <v>35</v>
      </c>
    </row>
    <row r="29" spans="1:22" ht="51" x14ac:dyDescent="0.2">
      <c r="A29" s="7" t="s">
        <v>79</v>
      </c>
      <c r="B29" s="8">
        <v>230370</v>
      </c>
      <c r="C29" s="10">
        <v>0.74142857142857133</v>
      </c>
      <c r="D29" s="26"/>
      <c r="E29" s="83"/>
      <c r="F29" s="12">
        <v>11</v>
      </c>
      <c r="G29" s="16">
        <v>14</v>
      </c>
      <c r="H29" s="37">
        <f t="shared" si="1"/>
        <v>0.7857142857142857</v>
      </c>
      <c r="I29" s="38" t="s">
        <v>80</v>
      </c>
      <c r="J29" s="41">
        <v>9</v>
      </c>
      <c r="K29" s="41"/>
      <c r="L29" s="41"/>
      <c r="M29" s="13">
        <v>5</v>
      </c>
      <c r="N29" s="41" t="s">
        <v>29</v>
      </c>
      <c r="O29" s="43">
        <v>230370</v>
      </c>
      <c r="P29" s="43">
        <v>230370</v>
      </c>
      <c r="Q29" s="39">
        <v>28778</v>
      </c>
      <c r="R29" s="49"/>
      <c r="S29" s="49"/>
      <c r="T29" s="49"/>
      <c r="V29" s="65" t="s">
        <v>62</v>
      </c>
    </row>
    <row r="30" spans="1:22" ht="140.25" x14ac:dyDescent="0.2">
      <c r="A30" s="7" t="s">
        <v>81</v>
      </c>
      <c r="B30" s="8">
        <v>183340</v>
      </c>
      <c r="C30" s="10">
        <v>0.73571428571428577</v>
      </c>
      <c r="D30" s="26"/>
      <c r="E30" s="24"/>
      <c r="F30" s="12">
        <v>13</v>
      </c>
      <c r="G30" s="16">
        <v>14</v>
      </c>
      <c r="H30" s="37">
        <f t="shared" si="1"/>
        <v>0.9285714285714286</v>
      </c>
      <c r="I30" s="38" t="s">
        <v>82</v>
      </c>
      <c r="J30" s="41"/>
      <c r="K30" s="41">
        <v>80</v>
      </c>
      <c r="L30" s="41" t="s">
        <v>83</v>
      </c>
      <c r="M30" s="13">
        <v>2</v>
      </c>
      <c r="N30" s="41" t="s">
        <v>29</v>
      </c>
      <c r="O30" s="43">
        <v>79040</v>
      </c>
      <c r="P30" s="43">
        <v>0</v>
      </c>
      <c r="Q30" s="40">
        <v>28704</v>
      </c>
      <c r="R30" s="49"/>
      <c r="S30" s="49"/>
      <c r="T30" s="49"/>
      <c r="V30" s="65" t="s">
        <v>62</v>
      </c>
    </row>
    <row r="31" spans="1:22" ht="51" x14ac:dyDescent="0.2">
      <c r="A31" s="7" t="s">
        <v>84</v>
      </c>
      <c r="B31" s="8">
        <v>175000</v>
      </c>
      <c r="C31" s="10">
        <v>0.72399999999999998</v>
      </c>
      <c r="D31" s="26"/>
      <c r="E31" s="83"/>
      <c r="F31" s="12">
        <v>11</v>
      </c>
      <c r="G31" s="16">
        <v>15</v>
      </c>
      <c r="H31" s="37">
        <f t="shared" si="1"/>
        <v>0.73333333333333328</v>
      </c>
      <c r="I31" s="41" t="s">
        <v>85</v>
      </c>
      <c r="J31" s="41">
        <v>65</v>
      </c>
      <c r="K31" s="41">
        <v>15</v>
      </c>
      <c r="L31" s="41"/>
      <c r="M31" s="13">
        <v>3</v>
      </c>
      <c r="N31" s="41" t="s">
        <v>29</v>
      </c>
      <c r="O31" s="43">
        <v>175000</v>
      </c>
      <c r="P31" s="43">
        <v>175000</v>
      </c>
      <c r="Q31" s="40">
        <v>28806</v>
      </c>
      <c r="R31" s="49"/>
      <c r="S31" s="49"/>
      <c r="T31" s="49"/>
      <c r="V31" s="65" t="s">
        <v>62</v>
      </c>
    </row>
    <row r="32" spans="1:22" ht="51" x14ac:dyDescent="0.2">
      <c r="A32" s="7" t="s">
        <v>86</v>
      </c>
      <c r="B32" s="8">
        <v>99380</v>
      </c>
      <c r="C32" s="10">
        <v>0.70866666666666667</v>
      </c>
      <c r="D32" s="26"/>
      <c r="E32" s="25"/>
      <c r="F32" s="12">
        <v>6</v>
      </c>
      <c r="G32" s="16">
        <v>15</v>
      </c>
      <c r="H32" s="37">
        <f t="shared" si="1"/>
        <v>0.4</v>
      </c>
      <c r="I32" s="19"/>
      <c r="J32" s="19"/>
      <c r="K32" s="19"/>
      <c r="N32" t="s">
        <v>33</v>
      </c>
      <c r="O32" s="43"/>
      <c r="P32" s="43"/>
      <c r="Q32" s="40">
        <v>28801</v>
      </c>
      <c r="R32" s="49"/>
      <c r="S32" s="49"/>
      <c r="T32" s="49"/>
      <c r="V32" s="65" t="s">
        <v>70</v>
      </c>
    </row>
    <row r="33" spans="1:22" ht="38.25" x14ac:dyDescent="0.2">
      <c r="A33" s="7" t="s">
        <v>87</v>
      </c>
      <c r="B33" s="8">
        <v>215000</v>
      </c>
      <c r="C33" s="10">
        <v>0.60357142857142854</v>
      </c>
      <c r="D33" s="26"/>
      <c r="E33" s="83"/>
      <c r="F33" s="12">
        <v>6</v>
      </c>
      <c r="G33" s="16">
        <v>14</v>
      </c>
      <c r="H33" s="37">
        <f t="shared" si="1"/>
        <v>0.42857142857142855</v>
      </c>
      <c r="I33" s="38" t="s">
        <v>88</v>
      </c>
      <c r="J33" s="41"/>
      <c r="K33" s="41">
        <v>48</v>
      </c>
      <c r="L33" s="41"/>
      <c r="M33" s="13">
        <v>1</v>
      </c>
      <c r="N33" s="41" t="s">
        <v>29</v>
      </c>
      <c r="O33" s="43">
        <v>400000</v>
      </c>
      <c r="P33" s="43">
        <v>400000</v>
      </c>
      <c r="Q33" s="40">
        <v>28801</v>
      </c>
      <c r="R33" s="49"/>
      <c r="S33" s="49"/>
      <c r="T33" s="49"/>
      <c r="V33" s="65" t="s">
        <v>89</v>
      </c>
    </row>
    <row r="34" spans="1:22" ht="76.5" x14ac:dyDescent="0.2">
      <c r="A34" s="7" t="s">
        <v>90</v>
      </c>
      <c r="B34" s="8">
        <v>95872</v>
      </c>
      <c r="C34" s="10">
        <v>0.59333333333333338</v>
      </c>
      <c r="D34" s="26"/>
      <c r="E34" s="25"/>
      <c r="F34" s="12">
        <v>3</v>
      </c>
      <c r="G34" s="16">
        <v>15</v>
      </c>
      <c r="H34" s="37">
        <f t="shared" si="1"/>
        <v>0.2</v>
      </c>
      <c r="I34" s="38" t="s">
        <v>91</v>
      </c>
      <c r="J34" s="41"/>
      <c r="K34" s="41">
        <v>8</v>
      </c>
      <c r="L34" s="41"/>
      <c r="M34" s="13">
        <v>2</v>
      </c>
      <c r="N34" s="41" t="s">
        <v>29</v>
      </c>
      <c r="O34" s="43">
        <v>98270</v>
      </c>
      <c r="P34" s="43">
        <v>100725</v>
      </c>
      <c r="Q34" s="40">
        <v>28803</v>
      </c>
      <c r="R34" s="49"/>
      <c r="S34" s="49"/>
      <c r="T34" s="49"/>
      <c r="V34" s="65" t="s">
        <v>51</v>
      </c>
    </row>
    <row r="35" spans="1:22" ht="51.75" thickBot="1" x14ac:dyDescent="0.25">
      <c r="A35" s="7" t="s">
        <v>92</v>
      </c>
      <c r="B35" s="8">
        <v>115000</v>
      </c>
      <c r="C35" s="15">
        <v>0.57466666666666677</v>
      </c>
      <c r="D35" s="27"/>
      <c r="E35" s="82"/>
      <c r="F35" s="16">
        <v>2</v>
      </c>
      <c r="G35" s="16">
        <v>15</v>
      </c>
      <c r="H35" s="37">
        <f t="shared" si="1"/>
        <v>0.13333333333333333</v>
      </c>
      <c r="I35" s="41" t="s">
        <v>93</v>
      </c>
      <c r="J35" s="41"/>
      <c r="K35" s="41">
        <v>13</v>
      </c>
      <c r="L35" s="41"/>
      <c r="M35" s="13">
        <v>1</v>
      </c>
      <c r="N35" s="41" t="s">
        <v>33</v>
      </c>
      <c r="O35" s="43"/>
      <c r="P35" s="43"/>
      <c r="Q35" s="40">
        <v>28803</v>
      </c>
      <c r="R35" s="49"/>
      <c r="S35" s="49"/>
      <c r="T35" s="49"/>
      <c r="V35" s="65" t="s">
        <v>94</v>
      </c>
    </row>
    <row r="36" spans="1:22" ht="13.5" thickBot="1" x14ac:dyDescent="0.25">
      <c r="A36" s="19"/>
      <c r="B36" s="29"/>
      <c r="C36" s="15"/>
      <c r="D36" s="30"/>
      <c r="E36" s="31"/>
      <c r="M36" s="44"/>
      <c r="N36" s="44"/>
      <c r="O36" s="14"/>
      <c r="P36" s="49"/>
      <c r="Q36" s="49"/>
      <c r="R36" s="49"/>
    </row>
    <row r="37" spans="1:22" x14ac:dyDescent="0.2">
      <c r="C37" s="36" t="s">
        <v>95</v>
      </c>
      <c r="D37" s="28">
        <f>SUM(D7:D35)</f>
        <v>3702327.4499999997</v>
      </c>
      <c r="E37" s="23"/>
      <c r="M37" s="45"/>
      <c r="N37" s="45"/>
    </row>
    <row r="38" spans="1:22" x14ac:dyDescent="0.2">
      <c r="C38" s="36" t="s">
        <v>96</v>
      </c>
      <c r="D38" s="26">
        <f>E3-D37</f>
        <v>17428.550000000279</v>
      </c>
      <c r="E38" s="25"/>
      <c r="M38" s="45"/>
      <c r="N38" s="45"/>
    </row>
    <row r="39" spans="1:22" ht="13.5" thickBot="1" x14ac:dyDescent="0.25">
      <c r="C39" s="36" t="s">
        <v>97</v>
      </c>
      <c r="D39" s="47">
        <f>COUNT(D7:D35)</f>
        <v>18</v>
      </c>
      <c r="E39" s="48"/>
    </row>
  </sheetData>
  <sortState xmlns:xlrd2="http://schemas.microsoft.com/office/spreadsheetml/2017/richdata2" ref="A7:V35">
    <sortCondition descending="1" ref="C7:C35"/>
  </sortState>
  <mergeCells count="1">
    <mergeCell ref="D5:E5"/>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201BA-B04A-4731-AF5D-1E50B2A72316}">
  <dimension ref="A1:BX42"/>
  <sheetViews>
    <sheetView workbookViewId="0">
      <selection activeCell="Y1" sqref="Y1:Y1048576"/>
    </sheetView>
  </sheetViews>
  <sheetFormatPr defaultColWidth="0" defaultRowHeight="12.75" x14ac:dyDescent="0.2"/>
  <cols>
    <col min="1" max="1" width="2.7109375" customWidth="1"/>
    <col min="2" max="2" width="17.85546875" bestFit="1" customWidth="1"/>
    <col min="3" max="3" width="5.42578125" bestFit="1" customWidth="1"/>
    <col min="4" max="5" width="10.5703125" customWidth="1"/>
    <col min="6" max="6" width="3.28515625" customWidth="1"/>
    <col min="7" max="7" width="1.42578125" style="80" customWidth="1"/>
    <col min="8" max="8" width="3.42578125" customWidth="1"/>
    <col min="9" max="9" width="20" customWidth="1"/>
    <col min="10" max="10" width="10.28515625" customWidth="1"/>
    <col min="11" max="11" width="5.85546875" customWidth="1"/>
    <col min="12" max="12" width="14.5703125" bestFit="1" customWidth="1"/>
    <col min="13" max="15" width="10.5703125" customWidth="1"/>
    <col min="16" max="16" width="5.85546875" customWidth="1"/>
    <col min="17" max="17" width="1.5703125" style="80" customWidth="1"/>
    <col min="18" max="18" width="2.85546875" customWidth="1"/>
    <col min="19" max="19" width="22.85546875" customWidth="1"/>
    <col min="20" max="20" width="17.42578125" bestFit="1" customWidth="1"/>
    <col min="21" max="21" width="15.140625" bestFit="1" customWidth="1"/>
    <col min="22" max="22" width="17.85546875" bestFit="1" customWidth="1"/>
    <col min="23" max="23" width="26.85546875" bestFit="1" customWidth="1"/>
    <col min="24" max="24" width="10.42578125" bestFit="1" customWidth="1"/>
    <col min="25" max="28" width="10.5703125" customWidth="1"/>
    <col min="29" max="29" width="28.7109375" customWidth="1"/>
    <col min="30" max="30" width="7.7109375" bestFit="1" customWidth="1"/>
    <col min="31" max="31" width="8" customWidth="1"/>
    <col min="32" max="32" width="1.28515625" style="80" customWidth="1"/>
    <col min="33" max="33" width="4" customWidth="1"/>
    <col min="34" max="34" width="28.140625" bestFit="1" customWidth="1"/>
    <col min="35" max="35" width="3.85546875" bestFit="1" customWidth="1"/>
    <col min="36" max="36" width="30.85546875" bestFit="1" customWidth="1"/>
    <col min="37" max="37" width="18.140625" bestFit="1" customWidth="1"/>
    <col min="38" max="39" width="10.5703125" customWidth="1"/>
    <col min="40" max="40" width="29.140625" bestFit="1" customWidth="1"/>
    <col min="41" max="41" width="16.42578125" bestFit="1" customWidth="1"/>
    <col min="42" max="42" width="10.5703125" customWidth="1"/>
    <col min="43" max="43" width="10.5703125" hidden="1" customWidth="1"/>
    <col min="44" max="44" width="56" hidden="1" customWidth="1"/>
    <col min="45" max="45" width="16.85546875" hidden="1" customWidth="1"/>
    <col min="46" max="48" width="17.5703125" hidden="1" customWidth="1"/>
    <col min="49" max="49" width="45" hidden="1" customWidth="1"/>
    <col min="50" max="50" width="19.7109375" hidden="1" customWidth="1"/>
    <col min="51" max="51" width="10.5703125" hidden="1" customWidth="1"/>
    <col min="52" max="52" width="10.140625" hidden="1" customWidth="1"/>
    <col min="53" max="53" width="13.140625" hidden="1" customWidth="1"/>
    <col min="54" max="54" width="11.7109375" hidden="1" customWidth="1"/>
    <col min="55" max="55" width="42" hidden="1" customWidth="1"/>
    <col min="56" max="56" width="49.140625" hidden="1" customWidth="1"/>
    <col min="57" max="57" width="44.140625" hidden="1" customWidth="1"/>
    <col min="58" max="58" width="16.140625" hidden="1" customWidth="1"/>
    <col min="59" max="59" width="19.7109375" hidden="1" customWidth="1"/>
    <col min="60" max="60" width="8.140625" hidden="1" customWidth="1"/>
    <col min="61" max="61" width="23.5703125" hidden="1" customWidth="1"/>
    <col min="62" max="62" width="20.85546875" hidden="1" customWidth="1"/>
    <col min="63" max="63" width="19.85546875" hidden="1" customWidth="1"/>
    <col min="64" max="64" width="38.28515625" hidden="1" customWidth="1"/>
    <col min="65" max="65" width="15.42578125" hidden="1" customWidth="1"/>
    <col min="66" max="66" width="29.85546875" hidden="1" customWidth="1"/>
    <col min="67" max="67" width="29.42578125" hidden="1" customWidth="1"/>
    <col min="68" max="68" width="69.28515625" hidden="1" customWidth="1"/>
    <col min="69" max="69" width="32.5703125" hidden="1" customWidth="1"/>
    <col min="70" max="70" width="29.28515625" hidden="1" customWidth="1"/>
    <col min="71" max="71" width="20" hidden="1" customWidth="1"/>
    <col min="72" max="72" width="56.28515625" hidden="1" customWidth="1"/>
    <col min="73" max="73" width="64.85546875" hidden="1" customWidth="1"/>
    <col min="74" max="76" width="11.140625" hidden="1" customWidth="1"/>
    <col min="77" max="16384" width="10.5703125" hidden="1"/>
  </cols>
  <sheetData>
    <row r="1" spans="2:74" ht="20.25" thickBot="1" x14ac:dyDescent="0.25">
      <c r="B1" s="75" t="s">
        <v>98</v>
      </c>
      <c r="C1" s="75"/>
      <c r="I1" s="75" t="s">
        <v>99</v>
      </c>
      <c r="J1" s="75"/>
      <c r="K1" s="75"/>
      <c r="S1" s="75" t="s">
        <v>100</v>
      </c>
      <c r="T1" s="75"/>
      <c r="AH1" s="75" t="s">
        <v>101</v>
      </c>
      <c r="AI1" s="75"/>
    </row>
    <row r="2" spans="2:74" ht="13.5" thickTop="1" x14ac:dyDescent="0.2"/>
    <row r="3" spans="2:74" x14ac:dyDescent="0.2">
      <c r="B3" s="72" t="s">
        <v>102</v>
      </c>
      <c r="I3" s="72" t="s">
        <v>103</v>
      </c>
      <c r="S3" s="72" t="s">
        <v>21</v>
      </c>
      <c r="T3" t="s">
        <v>104</v>
      </c>
      <c r="U3" t="s">
        <v>105</v>
      </c>
      <c r="W3" s="72" t="s">
        <v>106</v>
      </c>
      <c r="AH3" s="72" t="s">
        <v>107</v>
      </c>
      <c r="AL3" s="19"/>
      <c r="AM3" s="19"/>
      <c r="AN3" t="s">
        <v>108</v>
      </c>
      <c r="AO3" t="s">
        <v>109</v>
      </c>
      <c r="AS3" s="72" t="s">
        <v>110</v>
      </c>
    </row>
    <row r="4" spans="2:74" x14ac:dyDescent="0.2">
      <c r="B4" s="73" t="s">
        <v>111</v>
      </c>
      <c r="C4" s="71">
        <v>0.92857142857142871</v>
      </c>
      <c r="I4" s="73" t="s">
        <v>112</v>
      </c>
      <c r="J4" s="76">
        <v>489972</v>
      </c>
      <c r="S4" s="73">
        <v>28801</v>
      </c>
      <c r="T4" s="78">
        <v>10</v>
      </c>
      <c r="U4" s="76">
        <v>1769089.15</v>
      </c>
      <c r="W4" s="73" t="s">
        <v>113</v>
      </c>
      <c r="X4" s="76">
        <v>2601014.9700000002</v>
      </c>
      <c r="AH4" s="73" t="s">
        <v>108</v>
      </c>
      <c r="AI4" s="78">
        <v>105</v>
      </c>
      <c r="AL4" s="19"/>
      <c r="AM4" s="19"/>
      <c r="AN4" s="78">
        <v>105</v>
      </c>
      <c r="AO4" s="78">
        <v>62</v>
      </c>
      <c r="AS4" t="s">
        <v>67</v>
      </c>
      <c r="AT4" t="s">
        <v>86</v>
      </c>
      <c r="AU4" t="s">
        <v>92</v>
      </c>
      <c r="AV4" t="s">
        <v>90</v>
      </c>
      <c r="AW4" t="s">
        <v>45</v>
      </c>
      <c r="AX4" t="s">
        <v>84</v>
      </c>
      <c r="AY4" t="s">
        <v>52</v>
      </c>
      <c r="AZ4" t="s">
        <v>42</v>
      </c>
      <c r="BA4" t="s">
        <v>38</v>
      </c>
      <c r="BB4" t="s">
        <v>78</v>
      </c>
      <c r="BC4" t="s">
        <v>31</v>
      </c>
      <c r="BD4" t="s">
        <v>40</v>
      </c>
      <c r="BE4" t="s">
        <v>27</v>
      </c>
      <c r="BF4" t="s">
        <v>36</v>
      </c>
      <c r="BG4" t="s">
        <v>73</v>
      </c>
      <c r="BH4" t="s">
        <v>34</v>
      </c>
      <c r="BI4" t="s">
        <v>76</v>
      </c>
      <c r="BJ4" t="s">
        <v>71</v>
      </c>
      <c r="BK4" t="s">
        <v>48</v>
      </c>
      <c r="BL4" t="s">
        <v>43</v>
      </c>
      <c r="BM4" t="s">
        <v>47</v>
      </c>
      <c r="BN4" t="s">
        <v>79</v>
      </c>
      <c r="BO4" t="s">
        <v>81</v>
      </c>
      <c r="BP4" t="s">
        <v>59</v>
      </c>
      <c r="BQ4" t="s">
        <v>55</v>
      </c>
      <c r="BR4" t="s">
        <v>53</v>
      </c>
      <c r="BS4" t="s">
        <v>87</v>
      </c>
      <c r="BT4" t="s">
        <v>63</v>
      </c>
      <c r="BU4" t="s">
        <v>57</v>
      </c>
      <c r="BV4" t="s">
        <v>114</v>
      </c>
    </row>
    <row r="5" spans="2:74" x14ac:dyDescent="0.2">
      <c r="B5" s="73" t="s">
        <v>115</v>
      </c>
      <c r="C5" s="71">
        <v>0.57466666666666677</v>
      </c>
      <c r="I5" s="73" t="s">
        <v>116</v>
      </c>
      <c r="J5" s="76">
        <v>5000</v>
      </c>
      <c r="S5" s="73">
        <v>28803</v>
      </c>
      <c r="T5" s="78">
        <v>2</v>
      </c>
      <c r="U5" s="76">
        <v>610684</v>
      </c>
      <c r="W5" s="73" t="s">
        <v>117</v>
      </c>
      <c r="X5" s="76">
        <v>1326924.97</v>
      </c>
      <c r="AH5" s="73" t="s">
        <v>109</v>
      </c>
      <c r="AI5" s="78">
        <v>62</v>
      </c>
      <c r="AK5" s="19"/>
      <c r="AL5" s="19"/>
      <c r="AM5" s="19"/>
      <c r="AR5" t="s">
        <v>118</v>
      </c>
      <c r="AS5" s="71">
        <v>0.82066666666666654</v>
      </c>
      <c r="AT5" s="71">
        <v>0.70866666666666667</v>
      </c>
      <c r="AU5" s="71">
        <v>0.57466666666666677</v>
      </c>
      <c r="AV5" s="71">
        <v>0.59333333333333338</v>
      </c>
      <c r="AW5" s="71">
        <v>0.87733333333333341</v>
      </c>
      <c r="AX5" s="71">
        <v>0.72399999999999998</v>
      </c>
      <c r="AY5" s="71">
        <v>0.86933333333333329</v>
      </c>
      <c r="AZ5" s="71">
        <v>0.89499999999999991</v>
      </c>
      <c r="BA5" s="71">
        <v>0.90071428571428569</v>
      </c>
      <c r="BB5" s="71">
        <v>0.746</v>
      </c>
      <c r="BC5" s="71">
        <v>0.91500000000000004</v>
      </c>
      <c r="BD5" s="71">
        <v>0.90000000000000013</v>
      </c>
      <c r="BE5" s="71">
        <v>0.92857142857142871</v>
      </c>
      <c r="BF5" s="71">
        <v>0.90599999999999992</v>
      </c>
      <c r="BG5" s="71">
        <v>0.78933333333333333</v>
      </c>
      <c r="BH5" s="71">
        <v>0.90866666666666662</v>
      </c>
      <c r="BI5" s="71">
        <v>0.75666666666666671</v>
      </c>
      <c r="BJ5" s="71">
        <v>0.81333333333333313</v>
      </c>
      <c r="BK5" s="71">
        <v>0.87599999999999989</v>
      </c>
      <c r="BL5" s="71">
        <v>0.89285714285714302</v>
      </c>
      <c r="BM5" s="71">
        <v>0.876</v>
      </c>
      <c r="BN5" s="71">
        <v>0.74142857142857133</v>
      </c>
      <c r="BO5" s="71">
        <v>0.73571428571428577</v>
      </c>
      <c r="BP5" s="71">
        <v>0.85733333333333317</v>
      </c>
      <c r="BQ5" s="71">
        <v>0.86799999999999999</v>
      </c>
      <c r="BR5" s="71">
        <v>0.86857142857142855</v>
      </c>
      <c r="BS5" s="71">
        <v>0.60357142857142854</v>
      </c>
      <c r="BT5" s="71">
        <v>0.85399999999999998</v>
      </c>
      <c r="BU5" s="71">
        <v>0.8666666666666667</v>
      </c>
      <c r="BV5" s="71">
        <v>23.667428571428562</v>
      </c>
    </row>
    <row r="6" spans="2:74" x14ac:dyDescent="0.2">
      <c r="B6" s="73" t="s">
        <v>119</v>
      </c>
      <c r="C6" s="71">
        <v>0.8666666666666667</v>
      </c>
      <c r="I6" s="73" t="s">
        <v>120</v>
      </c>
      <c r="J6" s="76">
        <v>165319</v>
      </c>
      <c r="S6" s="73">
        <v>28806</v>
      </c>
      <c r="T6" s="78">
        <v>4</v>
      </c>
      <c r="U6" s="76">
        <v>575642</v>
      </c>
      <c r="W6" s="73" t="s">
        <v>121</v>
      </c>
      <c r="X6" s="76">
        <v>785559</v>
      </c>
      <c r="AH6" s="73" t="s">
        <v>122</v>
      </c>
      <c r="AI6" s="78">
        <v>105</v>
      </c>
      <c r="AK6" s="19"/>
      <c r="AL6" s="19"/>
      <c r="AM6" s="19"/>
    </row>
    <row r="7" spans="2:74" x14ac:dyDescent="0.2">
      <c r="B7" s="73" t="s">
        <v>123</v>
      </c>
      <c r="C7" s="71">
        <v>0.81611822660098488</v>
      </c>
      <c r="I7" s="73" t="s">
        <v>124</v>
      </c>
      <c r="J7" s="76">
        <v>191630.67068965515</v>
      </c>
      <c r="S7" s="73">
        <v>28711</v>
      </c>
      <c r="T7" s="78">
        <v>1</v>
      </c>
      <c r="U7" s="76">
        <v>396245</v>
      </c>
      <c r="W7" s="73" t="s">
        <v>125</v>
      </c>
      <c r="X7" s="76">
        <v>1430122</v>
      </c>
      <c r="AH7" s="73" t="s">
        <v>126</v>
      </c>
      <c r="AI7" s="78">
        <v>62</v>
      </c>
      <c r="AK7" s="19"/>
      <c r="AL7" s="19"/>
      <c r="AM7" s="19"/>
    </row>
    <row r="8" spans="2:74" ht="12.6" customHeight="1" x14ac:dyDescent="0.2">
      <c r="S8" s="73">
        <v>28805</v>
      </c>
      <c r="T8" s="78">
        <v>1</v>
      </c>
      <c r="U8" s="76">
        <v>350667.29999999987</v>
      </c>
      <c r="W8" s="88" t="s">
        <v>127</v>
      </c>
      <c r="X8" s="88"/>
      <c r="AH8" s="89" t="s">
        <v>128</v>
      </c>
      <c r="AI8" s="89"/>
      <c r="AK8" s="19"/>
      <c r="AL8" s="19"/>
      <c r="AM8" s="19"/>
      <c r="AN8" s="19"/>
      <c r="AO8" s="19"/>
    </row>
    <row r="9" spans="2:74" ht="12.6" customHeight="1" x14ac:dyDescent="0.2">
      <c r="I9" s="72" t="s">
        <v>129</v>
      </c>
      <c r="K9" s="74" t="s">
        <v>130</v>
      </c>
      <c r="S9" s="73" t="s">
        <v>114</v>
      </c>
      <c r="T9" s="78">
        <v>18</v>
      </c>
      <c r="U9" s="76">
        <v>3702327.4499999997</v>
      </c>
      <c r="W9" s="88"/>
      <c r="X9" s="88"/>
      <c r="AH9" s="89"/>
      <c r="AI9" s="89"/>
      <c r="AK9" s="19"/>
      <c r="AL9" s="19"/>
      <c r="AM9" s="19"/>
      <c r="AN9" t="s">
        <v>122</v>
      </c>
      <c r="AO9" t="s">
        <v>126</v>
      </c>
    </row>
    <row r="10" spans="2:74" ht="12.6" customHeight="1" x14ac:dyDescent="0.2">
      <c r="I10" s="73" t="s">
        <v>131</v>
      </c>
      <c r="J10" s="76">
        <v>489972</v>
      </c>
      <c r="K10" s="77">
        <f>J4</f>
        <v>489972</v>
      </c>
      <c r="AH10" s="89"/>
      <c r="AI10" s="89"/>
      <c r="AK10" s="19"/>
      <c r="AL10" s="19"/>
      <c r="AM10" s="19"/>
      <c r="AN10" s="78">
        <v>105</v>
      </c>
      <c r="AO10" s="78">
        <v>62</v>
      </c>
      <c r="AR10" t="s">
        <v>112</v>
      </c>
      <c r="AS10" t="s">
        <v>116</v>
      </c>
      <c r="AT10" t="s">
        <v>120</v>
      </c>
      <c r="AU10" t="s">
        <v>124</v>
      </c>
    </row>
    <row r="11" spans="2:74" x14ac:dyDescent="0.2">
      <c r="I11" s="73" t="s">
        <v>132</v>
      </c>
      <c r="J11" s="76">
        <v>38000</v>
      </c>
      <c r="K11" s="77">
        <f t="shared" ref="K11:K13" si="0">J5</f>
        <v>5000</v>
      </c>
      <c r="AH11" s="89"/>
      <c r="AI11" s="89"/>
      <c r="AK11" s="19"/>
      <c r="AL11" s="19"/>
      <c r="AM11" s="19"/>
      <c r="AR11" s="76">
        <v>489972</v>
      </c>
      <c r="AS11" s="76">
        <v>5000</v>
      </c>
      <c r="AT11" s="76">
        <v>165319</v>
      </c>
      <c r="AU11" s="76">
        <v>191630.67068965515</v>
      </c>
      <c r="AY11" t="s">
        <v>131</v>
      </c>
      <c r="AZ11" t="s">
        <v>132</v>
      </c>
      <c r="BA11" t="s">
        <v>133</v>
      </c>
      <c r="BB11" t="s">
        <v>134</v>
      </c>
    </row>
    <row r="12" spans="2:74" x14ac:dyDescent="0.2">
      <c r="I12" s="73" t="s">
        <v>133</v>
      </c>
      <c r="J12" s="76">
        <v>143015.5</v>
      </c>
      <c r="K12" s="77">
        <f t="shared" si="0"/>
        <v>165319</v>
      </c>
      <c r="S12" s="72" t="s">
        <v>135</v>
      </c>
      <c r="T12" t="s">
        <v>136</v>
      </c>
      <c r="U12" t="s">
        <v>137</v>
      </c>
      <c r="V12" t="s">
        <v>138</v>
      </c>
      <c r="W12" t="s">
        <v>139</v>
      </c>
      <c r="AH12" s="89" t="s">
        <v>140</v>
      </c>
      <c r="AI12" s="89"/>
      <c r="AK12" s="19"/>
      <c r="AL12" s="19"/>
      <c r="AM12" s="19"/>
      <c r="AY12" s="76">
        <v>489972</v>
      </c>
      <c r="AZ12" s="76">
        <v>38000</v>
      </c>
      <c r="BA12" s="76">
        <v>143015.5</v>
      </c>
      <c r="BB12" s="76">
        <v>205684.85833333331</v>
      </c>
    </row>
    <row r="13" spans="2:74" x14ac:dyDescent="0.2">
      <c r="I13" s="73" t="s">
        <v>134</v>
      </c>
      <c r="J13" s="76">
        <v>205684.85833333331</v>
      </c>
      <c r="K13" s="77">
        <f t="shared" si="0"/>
        <v>191630.67068965515</v>
      </c>
      <c r="S13" s="73" t="s">
        <v>67</v>
      </c>
      <c r="T13" s="76">
        <v>38000</v>
      </c>
      <c r="U13" s="76"/>
      <c r="V13" s="76"/>
      <c r="W13" s="76"/>
      <c r="AK13" s="19"/>
      <c r="AL13" s="19"/>
      <c r="AM13" s="19"/>
    </row>
    <row r="14" spans="2:74" x14ac:dyDescent="0.2">
      <c r="S14" s="73" t="s">
        <v>86</v>
      </c>
      <c r="T14" s="76">
        <v>99380</v>
      </c>
      <c r="U14" s="76"/>
      <c r="V14" s="76"/>
      <c r="W14" s="76"/>
      <c r="AK14" s="19"/>
      <c r="AL14" s="19"/>
      <c r="AM14" s="19"/>
      <c r="AN14" s="19"/>
      <c r="AO14" s="19"/>
    </row>
    <row r="15" spans="2:74" x14ac:dyDescent="0.2">
      <c r="I15" s="72" t="s">
        <v>141</v>
      </c>
      <c r="S15" s="73" t="s">
        <v>92</v>
      </c>
      <c r="T15" s="76">
        <v>115000</v>
      </c>
      <c r="U15" s="76"/>
      <c r="V15" s="76"/>
      <c r="W15" s="76"/>
      <c r="AK15" s="19"/>
      <c r="AL15" s="19"/>
      <c r="AM15" s="19"/>
      <c r="AN15" s="19"/>
      <c r="AO15" s="19"/>
    </row>
    <row r="16" spans="2:74" x14ac:dyDescent="0.2">
      <c r="I16" s="73" t="s">
        <v>142</v>
      </c>
      <c r="J16" s="78">
        <v>29</v>
      </c>
      <c r="S16" s="73" t="s">
        <v>90</v>
      </c>
      <c r="T16" s="76">
        <v>95872</v>
      </c>
      <c r="U16" s="76">
        <v>95872</v>
      </c>
      <c r="V16" s="76">
        <v>98270</v>
      </c>
      <c r="W16" s="76">
        <v>100725</v>
      </c>
      <c r="AK16" s="19"/>
      <c r="AL16" s="19"/>
      <c r="AM16" s="19"/>
      <c r="AN16" s="19"/>
      <c r="AO16" s="19"/>
    </row>
    <row r="17" spans="9:45" x14ac:dyDescent="0.2">
      <c r="I17" s="73" t="s">
        <v>143</v>
      </c>
      <c r="J17" s="78">
        <v>16</v>
      </c>
      <c r="S17" s="73" t="s">
        <v>45</v>
      </c>
      <c r="T17" s="76">
        <v>120042</v>
      </c>
      <c r="U17" s="76">
        <v>120042</v>
      </c>
      <c r="V17" s="76">
        <v>120042</v>
      </c>
      <c r="W17" s="76">
        <v>0</v>
      </c>
      <c r="AK17" s="19"/>
      <c r="AL17" s="19"/>
      <c r="AM17" s="19"/>
      <c r="AN17" s="19"/>
      <c r="AO17" s="19"/>
    </row>
    <row r="18" spans="9:45" x14ac:dyDescent="0.2">
      <c r="S18" s="73" t="s">
        <v>84</v>
      </c>
      <c r="T18" s="76">
        <v>175000</v>
      </c>
      <c r="U18" s="76">
        <v>175000</v>
      </c>
      <c r="V18" s="76">
        <v>175000</v>
      </c>
      <c r="W18" s="76">
        <v>175000</v>
      </c>
      <c r="AK18" s="19"/>
      <c r="AL18" s="19"/>
      <c r="AM18" s="19"/>
      <c r="AN18" s="19"/>
      <c r="AO18" s="19"/>
    </row>
    <row r="19" spans="9:45" x14ac:dyDescent="0.2">
      <c r="I19" s="72" t="s">
        <v>144</v>
      </c>
      <c r="S19" s="73" t="s">
        <v>52</v>
      </c>
      <c r="T19" s="76">
        <v>261300</v>
      </c>
      <c r="U19" s="76">
        <v>261300</v>
      </c>
      <c r="V19" s="76">
        <v>261300</v>
      </c>
      <c r="W19" s="76">
        <v>261300</v>
      </c>
      <c r="AK19" s="19"/>
      <c r="AL19" s="19"/>
      <c r="AM19" s="19"/>
      <c r="AN19" s="19"/>
      <c r="AO19" s="19"/>
    </row>
    <row r="20" spans="9:45" x14ac:dyDescent="0.2">
      <c r="I20" s="73" t="s">
        <v>104</v>
      </c>
      <c r="J20" s="78">
        <v>18</v>
      </c>
      <c r="S20" s="73" t="s">
        <v>42</v>
      </c>
      <c r="T20" s="76">
        <v>67511.48</v>
      </c>
      <c r="U20" s="76"/>
      <c r="V20" s="76"/>
      <c r="W20" s="76"/>
      <c r="AK20" s="19"/>
      <c r="AL20" s="19"/>
      <c r="AM20" s="19"/>
      <c r="AN20" s="19"/>
      <c r="AO20" s="19"/>
    </row>
    <row r="21" spans="9:45" x14ac:dyDescent="0.2">
      <c r="I21" s="73" t="s">
        <v>145</v>
      </c>
      <c r="J21" s="78">
        <v>9</v>
      </c>
      <c r="S21" s="73" t="s">
        <v>38</v>
      </c>
      <c r="T21" s="76">
        <v>194380.66999999995</v>
      </c>
      <c r="U21" s="76"/>
      <c r="V21" s="76"/>
      <c r="W21" s="76"/>
      <c r="AR21" s="72" t="s">
        <v>146</v>
      </c>
      <c r="AS21" t="s">
        <v>117</v>
      </c>
    </row>
    <row r="22" spans="9:45" x14ac:dyDescent="0.2">
      <c r="S22" s="73" t="s">
        <v>78</v>
      </c>
      <c r="T22" s="76">
        <v>370000</v>
      </c>
      <c r="U22" s="76">
        <v>370000</v>
      </c>
      <c r="V22" s="76">
        <v>135000</v>
      </c>
      <c r="W22" s="76">
        <v>135000</v>
      </c>
      <c r="AR22" s="73" t="s">
        <v>39</v>
      </c>
      <c r="AS22" s="81">
        <v>1326924.97</v>
      </c>
    </row>
    <row r="23" spans="9:45" ht="25.5" x14ac:dyDescent="0.2">
      <c r="I23" s="61" t="s">
        <v>147</v>
      </c>
      <c r="J23" s="61" t="s">
        <v>148</v>
      </c>
      <c r="S23" s="73" t="s">
        <v>31</v>
      </c>
      <c r="T23" s="76">
        <v>358832</v>
      </c>
      <c r="U23" s="76"/>
      <c r="V23" s="76"/>
      <c r="W23" s="76"/>
      <c r="AR23" s="73" t="s">
        <v>149</v>
      </c>
      <c r="AS23" s="81">
        <v>2068472.78</v>
      </c>
    </row>
    <row r="24" spans="9:45" x14ac:dyDescent="0.2">
      <c r="I24" t="s">
        <v>104</v>
      </c>
      <c r="J24" s="79">
        <f>GETPIVOTDATA("[Measures].[Projects Funded]",$I$19)/GETPIVOTDATA("[Measures].[Projects]",$I$15)</f>
        <v>0.62068965517241381</v>
      </c>
      <c r="S24" s="73" t="s">
        <v>40</v>
      </c>
      <c r="T24" s="76">
        <v>451273</v>
      </c>
      <c r="U24" s="76"/>
      <c r="V24" s="76"/>
      <c r="W24" s="76"/>
      <c r="AR24" s="73" t="s">
        <v>150</v>
      </c>
      <c r="AS24" s="81">
        <v>2900384.78</v>
      </c>
    </row>
    <row r="25" spans="9:45" x14ac:dyDescent="0.2">
      <c r="I25" t="s">
        <v>143</v>
      </c>
      <c r="J25" s="79">
        <f>GETPIVOTDATA("[Measures].[Multi-Year Projects Funded]",$I$19)/GETPIVOTDATA("[Measures].[Multi-Year Projects]",$I$15)</f>
        <v>0.5625</v>
      </c>
      <c r="S25" s="73" t="s">
        <v>27</v>
      </c>
      <c r="T25" s="76">
        <v>165319</v>
      </c>
      <c r="U25" s="76">
        <v>165319</v>
      </c>
      <c r="V25" s="76">
        <v>176064</v>
      </c>
      <c r="W25" s="76">
        <v>187509</v>
      </c>
      <c r="AR25" s="73" t="s">
        <v>151</v>
      </c>
      <c r="AS25" s="81">
        <v>1861641</v>
      </c>
    </row>
    <row r="26" spans="9:45" x14ac:dyDescent="0.2">
      <c r="S26" s="73" t="s">
        <v>36</v>
      </c>
      <c r="T26" s="76">
        <v>82723</v>
      </c>
      <c r="U26" s="76"/>
      <c r="V26" s="76"/>
      <c r="W26" s="76"/>
      <c r="AR26" s="73" t="s">
        <v>152</v>
      </c>
      <c r="AS26" s="81">
        <v>2927237.48</v>
      </c>
    </row>
    <row r="27" spans="9:45" x14ac:dyDescent="0.2">
      <c r="S27" s="73" t="s">
        <v>73</v>
      </c>
      <c r="T27" s="76">
        <v>280000</v>
      </c>
      <c r="U27" s="76"/>
      <c r="V27" s="76"/>
      <c r="W27" s="76"/>
      <c r="AR27" s="73" t="s">
        <v>114</v>
      </c>
      <c r="AS27" s="81">
        <v>11084661.01</v>
      </c>
    </row>
    <row r="28" spans="9:45" x14ac:dyDescent="0.2">
      <c r="S28" s="73" t="s">
        <v>34</v>
      </c>
      <c r="T28" s="76">
        <v>120712</v>
      </c>
      <c r="U28" s="76">
        <v>120712</v>
      </c>
      <c r="V28" s="76">
        <v>120712</v>
      </c>
      <c r="W28" s="76">
        <v>120712</v>
      </c>
    </row>
    <row r="29" spans="9:45" x14ac:dyDescent="0.2">
      <c r="S29" s="73" t="s">
        <v>76</v>
      </c>
      <c r="T29" s="76">
        <v>5000</v>
      </c>
      <c r="U29" s="76">
        <v>5000</v>
      </c>
      <c r="V29" s="76">
        <v>5000</v>
      </c>
      <c r="W29" s="76">
        <v>5000</v>
      </c>
    </row>
    <row r="30" spans="9:45" x14ac:dyDescent="0.2">
      <c r="S30" s="73" t="s">
        <v>71</v>
      </c>
      <c r="T30" s="76">
        <v>86000</v>
      </c>
      <c r="U30" s="76"/>
      <c r="V30" s="76"/>
      <c r="W30" s="76"/>
    </row>
    <row r="31" spans="9:45" x14ac:dyDescent="0.2">
      <c r="S31" s="73" t="s">
        <v>48</v>
      </c>
      <c r="T31" s="76">
        <v>489972</v>
      </c>
      <c r="U31" s="76"/>
      <c r="V31" s="76"/>
      <c r="W31" s="76"/>
    </row>
    <row r="32" spans="9:45" x14ac:dyDescent="0.2">
      <c r="S32" s="73" t="s">
        <v>43</v>
      </c>
      <c r="T32" s="76">
        <v>42590</v>
      </c>
      <c r="U32" s="76">
        <v>42590</v>
      </c>
      <c r="V32" s="76">
        <v>46075</v>
      </c>
      <c r="W32" s="76">
        <v>0</v>
      </c>
    </row>
    <row r="33" spans="19:23" x14ac:dyDescent="0.2">
      <c r="S33" s="73" t="s">
        <v>47</v>
      </c>
      <c r="T33" s="76">
        <v>66300</v>
      </c>
      <c r="U33" s="76">
        <v>66300</v>
      </c>
      <c r="V33" s="76">
        <v>90000</v>
      </c>
      <c r="W33" s="76">
        <v>90000</v>
      </c>
    </row>
    <row r="34" spans="19:23" x14ac:dyDescent="0.2">
      <c r="S34" s="73" t="s">
        <v>79</v>
      </c>
      <c r="T34" s="76">
        <v>230370</v>
      </c>
      <c r="U34" s="76">
        <v>230370</v>
      </c>
      <c r="V34" s="76">
        <v>230370</v>
      </c>
      <c r="W34" s="76">
        <v>230370</v>
      </c>
    </row>
    <row r="35" spans="19:23" x14ac:dyDescent="0.2">
      <c r="S35" s="73" t="s">
        <v>81</v>
      </c>
      <c r="T35" s="76">
        <v>183340</v>
      </c>
      <c r="U35" s="76">
        <v>183340</v>
      </c>
      <c r="V35" s="76">
        <v>79040</v>
      </c>
      <c r="W35" s="76">
        <v>0</v>
      </c>
    </row>
    <row r="36" spans="19:23" x14ac:dyDescent="0.2">
      <c r="S36" s="73" t="s">
        <v>59</v>
      </c>
      <c r="T36" s="76">
        <v>396245</v>
      </c>
      <c r="U36" s="76"/>
      <c r="V36" s="76"/>
      <c r="W36" s="76"/>
    </row>
    <row r="37" spans="19:23" x14ac:dyDescent="0.2">
      <c r="S37" s="73" t="s">
        <v>55</v>
      </c>
      <c r="T37" s="76">
        <v>311460</v>
      </c>
      <c r="U37" s="76"/>
      <c r="V37" s="76"/>
      <c r="W37" s="76"/>
    </row>
    <row r="38" spans="19:23" x14ac:dyDescent="0.2">
      <c r="S38" s="73" t="s">
        <v>53</v>
      </c>
      <c r="T38" s="76">
        <v>350667.29999999987</v>
      </c>
      <c r="U38" s="76">
        <v>350667.29999999987</v>
      </c>
      <c r="V38" s="76">
        <v>434442</v>
      </c>
      <c r="W38" s="76">
        <v>1245122</v>
      </c>
    </row>
    <row r="39" spans="19:23" x14ac:dyDescent="0.2">
      <c r="S39" s="73" t="s">
        <v>87</v>
      </c>
      <c r="T39" s="76">
        <v>215000</v>
      </c>
      <c r="U39" s="76">
        <v>215000</v>
      </c>
      <c r="V39" s="76">
        <v>400000</v>
      </c>
      <c r="W39" s="76">
        <v>400000</v>
      </c>
    </row>
    <row r="40" spans="19:23" x14ac:dyDescent="0.2">
      <c r="S40" s="73" t="s">
        <v>63</v>
      </c>
      <c r="T40" s="76">
        <v>110000</v>
      </c>
      <c r="U40" s="76">
        <v>110000</v>
      </c>
      <c r="V40" s="76">
        <v>110000</v>
      </c>
      <c r="W40" s="76">
        <v>110000</v>
      </c>
    </row>
    <row r="41" spans="19:23" x14ac:dyDescent="0.2">
      <c r="S41" s="73" t="s">
        <v>57</v>
      </c>
      <c r="T41" s="76">
        <v>75000</v>
      </c>
      <c r="U41" s="76">
        <v>75000</v>
      </c>
      <c r="V41" s="76">
        <v>75000</v>
      </c>
      <c r="W41" s="76">
        <v>75000</v>
      </c>
    </row>
    <row r="42" spans="19:23" x14ac:dyDescent="0.2">
      <c r="S42" s="73" t="s">
        <v>114</v>
      </c>
      <c r="T42" s="76">
        <v>5557289.4499999993</v>
      </c>
      <c r="U42" s="76">
        <v>2586512.2999999998</v>
      </c>
      <c r="V42" s="76">
        <v>2556315</v>
      </c>
      <c r="W42" s="76">
        <v>3135738</v>
      </c>
    </row>
  </sheetData>
  <mergeCells count="3">
    <mergeCell ref="W8:X9"/>
    <mergeCell ref="AH8:AI11"/>
    <mergeCell ref="AH12:AI12"/>
  </mergeCells>
  <pageMargins left="0.7" right="0.7" top="0.75" bottom="0.75" header="0.3" footer="0.3"/>
  <pageSetup orientation="portrait" r:id="rId16"/>
  <drawing r:id="rId17"/>
  <tableParts count="1">
    <tablePart r:id="rId18"/>
  </tableParts>
  <extLst>
    <ext xmlns:x14="http://schemas.microsoft.com/office/spreadsheetml/2009/9/main" uri="{78C0D931-6437-407d-A8EE-F0AAD7539E65}">
      <x14:conditionalFormattings>
        <x14:conditionalFormatting xmlns:xm="http://schemas.microsoft.com/office/excel/2006/main">
          <x14:cfRule type="iconSet" priority="4" id="{413F9050-A1A1-4708-B998-EC020F3BA5EC}">
            <x14:iconSet iconSet="3Triangles">
              <x14:cfvo type="percent">
                <xm:f>0</xm:f>
              </x14:cfvo>
              <x14:cfvo type="formula">
                <xm:f>$J$10</xm:f>
              </x14:cfvo>
              <x14:cfvo type="formula" gte="0">
                <xm:f>$J$10</xm:f>
              </x14:cfvo>
            </x14:iconSet>
          </x14:cfRule>
          <xm:sqref>K10</xm:sqref>
        </x14:conditionalFormatting>
        <x14:conditionalFormatting xmlns:xm="http://schemas.microsoft.com/office/excel/2006/main">
          <x14:cfRule type="iconSet" priority="3" id="{62368F82-D574-43C4-9389-D3F7FC0B2383}">
            <x14:iconSet iconSet="3Triangles" reverse="1">
              <x14:cfvo type="percent">
                <xm:f>0</xm:f>
              </x14:cfvo>
              <x14:cfvo type="formula">
                <xm:f>$J$11</xm:f>
              </x14:cfvo>
              <x14:cfvo type="formula">
                <xm:f>$J$11</xm:f>
              </x14:cfvo>
            </x14:iconSet>
          </x14:cfRule>
          <xm:sqref>K11</xm:sqref>
        </x14:conditionalFormatting>
        <x14:conditionalFormatting xmlns:xm="http://schemas.microsoft.com/office/excel/2006/main">
          <x14:cfRule type="iconSet" priority="2" id="{CCDD6C48-EE34-4A4D-AFE8-761287A6AD82}">
            <x14:iconSet iconSet="3Triangles" reverse="1">
              <x14:cfvo type="percent">
                <xm:f>0</xm:f>
              </x14:cfvo>
              <x14:cfvo type="formula">
                <xm:f>$J$12</xm:f>
              </x14:cfvo>
              <x14:cfvo type="formula">
                <xm:f>$J$12</xm:f>
              </x14:cfvo>
            </x14:iconSet>
          </x14:cfRule>
          <xm:sqref>K12</xm:sqref>
        </x14:conditionalFormatting>
        <x14:conditionalFormatting xmlns:xm="http://schemas.microsoft.com/office/excel/2006/main">
          <x14:cfRule type="iconSet" priority="1" id="{473AFE26-D123-4C68-8145-383A3C32CAFD}">
            <x14:iconSet iconSet="3Triangles" reverse="1">
              <x14:cfvo type="percent">
                <xm:f>0</xm:f>
              </x14:cfvo>
              <x14:cfvo type="formula">
                <xm:f>$J$13</xm:f>
              </x14:cfvo>
              <x14:cfvo type="formula">
                <xm:f>$J$13</xm:f>
              </x14:cfvo>
            </x14:iconSet>
          </x14:cfRule>
          <xm:sqref>K13</xm:sqref>
        </x14:conditionalFormatting>
      </x14:conditionalFormattings>
    </ext>
    <ext xmlns:x14="http://schemas.microsoft.com/office/spreadsheetml/2009/9/main" uri="{A8765BA9-456A-4dab-B4F3-ACF838C121DE}">
      <x14:slicerList>
        <x14:slicer r:id="rId19"/>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9C9D7-42DB-45BD-9CDB-8CB081B4ABB9}">
  <dimension ref="A1:G32"/>
  <sheetViews>
    <sheetView workbookViewId="0">
      <selection activeCell="G12" sqref="G12"/>
    </sheetView>
  </sheetViews>
  <sheetFormatPr defaultColWidth="9.140625" defaultRowHeight="12.75" x14ac:dyDescent="0.2"/>
  <cols>
    <col min="1" max="1" width="31.28515625" style="50" customWidth="1"/>
    <col min="2" max="2" width="38.42578125" style="50" customWidth="1"/>
    <col min="3" max="3" width="12.5703125" style="50" bestFit="1" customWidth="1"/>
    <col min="4" max="4" width="14.140625" style="50" customWidth="1"/>
    <col min="5" max="16384" width="9.140625" style="50"/>
  </cols>
  <sheetData>
    <row r="1" spans="1:7" ht="18.75" x14ac:dyDescent="0.3">
      <c r="A1" s="90" t="s">
        <v>153</v>
      </c>
      <c r="B1" s="90"/>
      <c r="C1" s="90"/>
      <c r="D1" s="90"/>
      <c r="E1" s="90"/>
    </row>
    <row r="2" spans="1:7" ht="18.75" x14ac:dyDescent="0.3">
      <c r="A2" s="90" t="s">
        <v>154</v>
      </c>
      <c r="B2" s="90"/>
      <c r="C2" s="90"/>
      <c r="D2" s="90"/>
      <c r="E2" s="90"/>
    </row>
    <row r="4" spans="1:7" ht="18.75" x14ac:dyDescent="0.3">
      <c r="A4" s="51" t="s">
        <v>155</v>
      </c>
    </row>
    <row r="5" spans="1:7" ht="30" x14ac:dyDescent="0.2">
      <c r="A5" s="52" t="s">
        <v>156</v>
      </c>
      <c r="B5" s="52" t="s">
        <v>157</v>
      </c>
      <c r="C5" s="53" t="s">
        <v>158</v>
      </c>
      <c r="D5" s="53" t="s">
        <v>159</v>
      </c>
      <c r="E5" s="53" t="s">
        <v>160</v>
      </c>
    </row>
    <row r="6" spans="1:7" x14ac:dyDescent="0.2">
      <c r="A6" s="50" t="s">
        <v>161</v>
      </c>
      <c r="B6" s="50" t="s">
        <v>162</v>
      </c>
      <c r="C6" s="54">
        <v>3866</v>
      </c>
      <c r="D6" s="54">
        <v>15534</v>
      </c>
      <c r="E6" s="55">
        <f>C6/D6</f>
        <v>0.24887343890820138</v>
      </c>
    </row>
    <row r="7" spans="1:7" x14ac:dyDescent="0.2">
      <c r="A7" s="50" t="s">
        <v>163</v>
      </c>
      <c r="B7" s="50" t="s">
        <v>164</v>
      </c>
      <c r="C7" s="54">
        <v>136619</v>
      </c>
      <c r="D7" s="54">
        <v>267173</v>
      </c>
      <c r="E7" s="55">
        <f>C7/D7</f>
        <v>0.5113503235731155</v>
      </c>
    </row>
    <row r="8" spans="1:7" x14ac:dyDescent="0.2">
      <c r="A8" s="50" t="s">
        <v>163</v>
      </c>
      <c r="B8" s="50" t="s">
        <v>165</v>
      </c>
      <c r="C8" s="54">
        <v>297</v>
      </c>
      <c r="D8" s="54">
        <v>131916</v>
      </c>
      <c r="E8" s="55">
        <f>C8/D8</f>
        <v>2.2514327299190395E-3</v>
      </c>
    </row>
    <row r="9" spans="1:7" x14ac:dyDescent="0.2">
      <c r="A9" s="50" t="s">
        <v>48</v>
      </c>
      <c r="B9" s="50" t="s">
        <v>166</v>
      </c>
      <c r="C9" s="54">
        <v>16048</v>
      </c>
      <c r="D9" s="54">
        <v>61438</v>
      </c>
      <c r="E9" s="55">
        <f>C9/D9</f>
        <v>0.26120641947980078</v>
      </c>
    </row>
    <row r="10" spans="1:7" ht="15" x14ac:dyDescent="0.25">
      <c r="B10" s="56" t="s">
        <v>167</v>
      </c>
      <c r="C10" s="57">
        <f>SUM(C6:C9)</f>
        <v>156830</v>
      </c>
      <c r="D10" s="57">
        <v>3600000</v>
      </c>
      <c r="E10" s="58">
        <f>C10/D10</f>
        <v>4.3563888888888888E-2</v>
      </c>
    </row>
    <row r="13" spans="1:7" ht="18.75" x14ac:dyDescent="0.3">
      <c r="A13" s="51" t="s">
        <v>168</v>
      </c>
      <c r="F13" s="54"/>
      <c r="G13" s="54"/>
    </row>
    <row r="14" spans="1:7" ht="30" x14ac:dyDescent="0.2">
      <c r="A14" s="52" t="s">
        <v>156</v>
      </c>
      <c r="B14" s="52" t="s">
        <v>157</v>
      </c>
      <c r="C14" s="53" t="s">
        <v>158</v>
      </c>
      <c r="D14" s="53" t="s">
        <v>159</v>
      </c>
      <c r="E14" s="53" t="s">
        <v>160</v>
      </c>
    </row>
    <row r="15" spans="1:7" ht="25.5" x14ac:dyDescent="0.2">
      <c r="A15" s="59" t="s">
        <v>67</v>
      </c>
      <c r="B15" s="59" t="s">
        <v>169</v>
      </c>
      <c r="C15" s="54">
        <v>282</v>
      </c>
      <c r="D15" s="54">
        <v>13375</v>
      </c>
      <c r="E15" s="55">
        <f>C15/D15</f>
        <v>2.1084112149532711E-2</v>
      </c>
    </row>
    <row r="16" spans="1:7" ht="25.5" x14ac:dyDescent="0.2">
      <c r="A16" s="59" t="s">
        <v>170</v>
      </c>
      <c r="B16" s="59" t="s">
        <v>171</v>
      </c>
      <c r="C16" s="54">
        <v>5909.55</v>
      </c>
      <c r="D16" s="54">
        <v>138019</v>
      </c>
      <c r="E16" s="55">
        <f>C16/D16</f>
        <v>4.2816931002253311E-2</v>
      </c>
    </row>
    <row r="17" spans="1:5" ht="25.5" x14ac:dyDescent="0.2">
      <c r="A17" s="59" t="s">
        <v>163</v>
      </c>
      <c r="B17" s="59" t="s">
        <v>172</v>
      </c>
      <c r="C17" s="54">
        <v>49780</v>
      </c>
      <c r="D17" s="54">
        <v>234675</v>
      </c>
      <c r="E17" s="55">
        <f>C17/D17</f>
        <v>0.21212314903590071</v>
      </c>
    </row>
    <row r="18" spans="1:5" x14ac:dyDescent="0.2">
      <c r="A18" s="59" t="s">
        <v>36</v>
      </c>
      <c r="B18" s="59" t="s">
        <v>173</v>
      </c>
      <c r="C18" s="54">
        <v>36553.67</v>
      </c>
      <c r="D18" s="54">
        <v>106384</v>
      </c>
      <c r="E18" s="55">
        <f>C18/D18</f>
        <v>0.34360119942848549</v>
      </c>
    </row>
    <row r="19" spans="1:5" ht="15" x14ac:dyDescent="0.25">
      <c r="B19" s="60" t="s">
        <v>167</v>
      </c>
      <c r="C19" s="57">
        <f>SUM(C15:C18)</f>
        <v>92525.22</v>
      </c>
      <c r="D19" s="57">
        <v>3672000</v>
      </c>
      <c r="E19" s="58">
        <f>C19/D19</f>
        <v>2.5197500000000001E-2</v>
      </c>
    </row>
    <row r="22" spans="1:5" ht="18.75" x14ac:dyDescent="0.3">
      <c r="A22" s="51" t="s">
        <v>174</v>
      </c>
    </row>
    <row r="23" spans="1:5" ht="30" x14ac:dyDescent="0.2">
      <c r="A23" s="52" t="s">
        <v>156</v>
      </c>
      <c r="B23" s="52" t="s">
        <v>157</v>
      </c>
      <c r="C23" s="53" t="s">
        <v>158</v>
      </c>
      <c r="D23" s="53" t="s">
        <v>159</v>
      </c>
      <c r="E23" s="53" t="s">
        <v>160</v>
      </c>
    </row>
    <row r="24" spans="1:5" ht="25.5" x14ac:dyDescent="0.2">
      <c r="A24" s="61" t="s">
        <v>170</v>
      </c>
      <c r="B24" s="61" t="s">
        <v>175</v>
      </c>
      <c r="C24" s="62">
        <v>12981</v>
      </c>
      <c r="D24" s="62">
        <v>28926</v>
      </c>
      <c r="E24" s="55">
        <f t="shared" ref="E24:E32" si="0">C24/D24</f>
        <v>0.44876581622070111</v>
      </c>
    </row>
    <row r="25" spans="1:5" ht="25.5" x14ac:dyDescent="0.2">
      <c r="A25" s="61" t="s">
        <v>170</v>
      </c>
      <c r="B25" s="61" t="s">
        <v>176</v>
      </c>
      <c r="C25" s="62">
        <v>9036.5899999999965</v>
      </c>
      <c r="D25" s="62">
        <v>143160</v>
      </c>
      <c r="E25" s="55">
        <f t="shared" si="0"/>
        <v>6.3122310701313189E-2</v>
      </c>
    </row>
    <row r="26" spans="1:5" x14ac:dyDescent="0.2">
      <c r="A26" s="61" t="s">
        <v>170</v>
      </c>
      <c r="B26" s="61" t="s">
        <v>177</v>
      </c>
      <c r="C26" s="62">
        <v>8586.1900000000023</v>
      </c>
      <c r="D26" s="62">
        <v>69000</v>
      </c>
      <c r="E26" s="55">
        <f t="shared" si="0"/>
        <v>0.1244375362318841</v>
      </c>
    </row>
    <row r="27" spans="1:5" ht="38.25" x14ac:dyDescent="0.2">
      <c r="A27" s="61" t="s">
        <v>163</v>
      </c>
      <c r="B27" s="61" t="s">
        <v>178</v>
      </c>
      <c r="C27" s="62">
        <v>48775.200000000012</v>
      </c>
      <c r="D27" s="62">
        <v>331809</v>
      </c>
      <c r="E27" s="55">
        <f t="shared" si="0"/>
        <v>0.1469978210355958</v>
      </c>
    </row>
    <row r="28" spans="1:5" ht="25.5" x14ac:dyDescent="0.2">
      <c r="A28" s="61" t="s">
        <v>163</v>
      </c>
      <c r="B28" s="61" t="s">
        <v>172</v>
      </c>
      <c r="C28" s="62">
        <v>32988.380000000005</v>
      </c>
      <c r="D28" s="62">
        <v>529389</v>
      </c>
      <c r="E28" s="55">
        <f t="shared" si="0"/>
        <v>6.2314063949194268E-2</v>
      </c>
    </row>
    <row r="29" spans="1:5" x14ac:dyDescent="0.2">
      <c r="A29" s="61" t="s">
        <v>36</v>
      </c>
      <c r="B29" s="61" t="s">
        <v>179</v>
      </c>
      <c r="C29" s="62">
        <v>16176.240000000005</v>
      </c>
      <c r="D29" s="62">
        <v>84832</v>
      </c>
      <c r="E29" s="55">
        <f t="shared" si="0"/>
        <v>0.19068559034326676</v>
      </c>
    </row>
    <row r="30" spans="1:5" ht="25.5" x14ac:dyDescent="0.2">
      <c r="A30" s="61" t="s">
        <v>48</v>
      </c>
      <c r="B30" s="61" t="s">
        <v>180</v>
      </c>
      <c r="C30" s="62">
        <v>6772</v>
      </c>
      <c r="D30" s="62">
        <v>148547</v>
      </c>
      <c r="E30" s="55">
        <f t="shared" si="0"/>
        <v>4.5588264993571055E-2</v>
      </c>
    </row>
    <row r="31" spans="1:5" ht="25.5" x14ac:dyDescent="0.2">
      <c r="A31" s="61" t="s">
        <v>47</v>
      </c>
      <c r="B31" s="61" t="s">
        <v>181</v>
      </c>
      <c r="C31" s="62">
        <v>171</v>
      </c>
      <c r="D31" s="62">
        <v>50000</v>
      </c>
      <c r="E31" s="55">
        <f t="shared" si="0"/>
        <v>3.4199999999999999E-3</v>
      </c>
    </row>
    <row r="32" spans="1:5" ht="15" x14ac:dyDescent="0.25">
      <c r="B32" s="63" t="s">
        <v>167</v>
      </c>
      <c r="C32" s="57">
        <f>SUM(C24:C31)</f>
        <v>135486.60000000003</v>
      </c>
      <c r="D32" s="57">
        <v>3745440</v>
      </c>
      <c r="E32" s="58">
        <f t="shared" si="0"/>
        <v>3.6173747276688463E-2</v>
      </c>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5097B-4D93-46D0-BC38-F32B34F4A9C0}">
  <dimension ref="A1:E30"/>
  <sheetViews>
    <sheetView workbookViewId="0"/>
  </sheetViews>
  <sheetFormatPr defaultRowHeight="12.75" x14ac:dyDescent="0.2"/>
  <cols>
    <col min="1" max="1" width="55.42578125" style="61" customWidth="1"/>
    <col min="2" max="2" width="66.5703125" style="61" customWidth="1"/>
    <col min="3" max="3" width="14.7109375" customWidth="1"/>
    <col min="4" max="5" width="53.42578125" style="61" customWidth="1"/>
    <col min="6" max="14" width="53.42578125" customWidth="1"/>
    <col min="257" max="257" width="55.42578125" customWidth="1"/>
    <col min="258" max="258" width="66.5703125" customWidth="1"/>
    <col min="259" max="259" width="14.7109375" customWidth="1"/>
    <col min="260" max="270" width="53.42578125" customWidth="1"/>
    <col min="513" max="513" width="55.42578125" customWidth="1"/>
    <col min="514" max="514" width="66.5703125" customWidth="1"/>
    <col min="515" max="515" width="14.7109375" customWidth="1"/>
    <col min="516" max="526" width="53.42578125" customWidth="1"/>
    <col min="769" max="769" width="55.42578125" customWidth="1"/>
    <col min="770" max="770" width="66.5703125" customWidth="1"/>
    <col min="771" max="771" width="14.7109375" customWidth="1"/>
    <col min="772" max="782" width="53.42578125" customWidth="1"/>
    <col min="1025" max="1025" width="55.42578125" customWidth="1"/>
    <col min="1026" max="1026" width="66.5703125" customWidth="1"/>
    <col min="1027" max="1027" width="14.7109375" customWidth="1"/>
    <col min="1028" max="1038" width="53.42578125" customWidth="1"/>
    <col min="1281" max="1281" width="55.42578125" customWidth="1"/>
    <col min="1282" max="1282" width="66.5703125" customWidth="1"/>
    <col min="1283" max="1283" width="14.7109375" customWidth="1"/>
    <col min="1284" max="1294" width="53.42578125" customWidth="1"/>
    <col min="1537" max="1537" width="55.42578125" customWidth="1"/>
    <col min="1538" max="1538" width="66.5703125" customWidth="1"/>
    <col min="1539" max="1539" width="14.7109375" customWidth="1"/>
    <col min="1540" max="1550" width="53.42578125" customWidth="1"/>
    <col min="1793" max="1793" width="55.42578125" customWidth="1"/>
    <col min="1794" max="1794" width="66.5703125" customWidth="1"/>
    <col min="1795" max="1795" width="14.7109375" customWidth="1"/>
    <col min="1796" max="1806" width="53.42578125" customWidth="1"/>
    <col min="2049" max="2049" width="55.42578125" customWidth="1"/>
    <col min="2050" max="2050" width="66.5703125" customWidth="1"/>
    <col min="2051" max="2051" width="14.7109375" customWidth="1"/>
    <col min="2052" max="2062" width="53.42578125" customWidth="1"/>
    <col min="2305" max="2305" width="55.42578125" customWidth="1"/>
    <col min="2306" max="2306" width="66.5703125" customWidth="1"/>
    <col min="2307" max="2307" width="14.7109375" customWidth="1"/>
    <col min="2308" max="2318" width="53.42578125" customWidth="1"/>
    <col min="2561" max="2561" width="55.42578125" customWidth="1"/>
    <col min="2562" max="2562" width="66.5703125" customWidth="1"/>
    <col min="2563" max="2563" width="14.7109375" customWidth="1"/>
    <col min="2564" max="2574" width="53.42578125" customWidth="1"/>
    <col min="2817" max="2817" width="55.42578125" customWidth="1"/>
    <col min="2818" max="2818" width="66.5703125" customWidth="1"/>
    <col min="2819" max="2819" width="14.7109375" customWidth="1"/>
    <col min="2820" max="2830" width="53.42578125" customWidth="1"/>
    <col min="3073" max="3073" width="55.42578125" customWidth="1"/>
    <col min="3074" max="3074" width="66.5703125" customWidth="1"/>
    <col min="3075" max="3075" width="14.7109375" customWidth="1"/>
    <col min="3076" max="3086" width="53.42578125" customWidth="1"/>
    <col min="3329" max="3329" width="55.42578125" customWidth="1"/>
    <col min="3330" max="3330" width="66.5703125" customWidth="1"/>
    <col min="3331" max="3331" width="14.7109375" customWidth="1"/>
    <col min="3332" max="3342" width="53.42578125" customWidth="1"/>
    <col min="3585" max="3585" width="55.42578125" customWidth="1"/>
    <col min="3586" max="3586" width="66.5703125" customWidth="1"/>
    <col min="3587" max="3587" width="14.7109375" customWidth="1"/>
    <col min="3588" max="3598" width="53.42578125" customWidth="1"/>
    <col min="3841" max="3841" width="55.42578125" customWidth="1"/>
    <col min="3842" max="3842" width="66.5703125" customWidth="1"/>
    <col min="3843" max="3843" width="14.7109375" customWidth="1"/>
    <col min="3844" max="3854" width="53.42578125" customWidth="1"/>
    <col min="4097" max="4097" width="55.42578125" customWidth="1"/>
    <col min="4098" max="4098" width="66.5703125" customWidth="1"/>
    <col min="4099" max="4099" width="14.7109375" customWidth="1"/>
    <col min="4100" max="4110" width="53.42578125" customWidth="1"/>
    <col min="4353" max="4353" width="55.42578125" customWidth="1"/>
    <col min="4354" max="4354" width="66.5703125" customWidth="1"/>
    <col min="4355" max="4355" width="14.7109375" customWidth="1"/>
    <col min="4356" max="4366" width="53.42578125" customWidth="1"/>
    <col min="4609" max="4609" width="55.42578125" customWidth="1"/>
    <col min="4610" max="4610" width="66.5703125" customWidth="1"/>
    <col min="4611" max="4611" width="14.7109375" customWidth="1"/>
    <col min="4612" max="4622" width="53.42578125" customWidth="1"/>
    <col min="4865" max="4865" width="55.42578125" customWidth="1"/>
    <col min="4866" max="4866" width="66.5703125" customWidth="1"/>
    <col min="4867" max="4867" width="14.7109375" customWidth="1"/>
    <col min="4868" max="4878" width="53.42578125" customWidth="1"/>
    <col min="5121" max="5121" width="55.42578125" customWidth="1"/>
    <col min="5122" max="5122" width="66.5703125" customWidth="1"/>
    <col min="5123" max="5123" width="14.7109375" customWidth="1"/>
    <col min="5124" max="5134" width="53.42578125" customWidth="1"/>
    <col min="5377" max="5377" width="55.42578125" customWidth="1"/>
    <col min="5378" max="5378" width="66.5703125" customWidth="1"/>
    <col min="5379" max="5379" width="14.7109375" customWidth="1"/>
    <col min="5380" max="5390" width="53.42578125" customWidth="1"/>
    <col min="5633" max="5633" width="55.42578125" customWidth="1"/>
    <col min="5634" max="5634" width="66.5703125" customWidth="1"/>
    <col min="5635" max="5635" width="14.7109375" customWidth="1"/>
    <col min="5636" max="5646" width="53.42578125" customWidth="1"/>
    <col min="5889" max="5889" width="55.42578125" customWidth="1"/>
    <col min="5890" max="5890" width="66.5703125" customWidth="1"/>
    <col min="5891" max="5891" width="14.7109375" customWidth="1"/>
    <col min="5892" max="5902" width="53.42578125" customWidth="1"/>
    <col min="6145" max="6145" width="55.42578125" customWidth="1"/>
    <col min="6146" max="6146" width="66.5703125" customWidth="1"/>
    <col min="6147" max="6147" width="14.7109375" customWidth="1"/>
    <col min="6148" max="6158" width="53.42578125" customWidth="1"/>
    <col min="6401" max="6401" width="55.42578125" customWidth="1"/>
    <col min="6402" max="6402" width="66.5703125" customWidth="1"/>
    <col min="6403" max="6403" width="14.7109375" customWidth="1"/>
    <col min="6404" max="6414" width="53.42578125" customWidth="1"/>
    <col min="6657" max="6657" width="55.42578125" customWidth="1"/>
    <col min="6658" max="6658" width="66.5703125" customWidth="1"/>
    <col min="6659" max="6659" width="14.7109375" customWidth="1"/>
    <col min="6660" max="6670" width="53.42578125" customWidth="1"/>
    <col min="6913" max="6913" width="55.42578125" customWidth="1"/>
    <col min="6914" max="6914" width="66.5703125" customWidth="1"/>
    <col min="6915" max="6915" width="14.7109375" customWidth="1"/>
    <col min="6916" max="6926" width="53.42578125" customWidth="1"/>
    <col min="7169" max="7169" width="55.42578125" customWidth="1"/>
    <col min="7170" max="7170" width="66.5703125" customWidth="1"/>
    <col min="7171" max="7171" width="14.7109375" customWidth="1"/>
    <col min="7172" max="7182" width="53.42578125" customWidth="1"/>
    <col min="7425" max="7425" width="55.42578125" customWidth="1"/>
    <col min="7426" max="7426" width="66.5703125" customWidth="1"/>
    <col min="7427" max="7427" width="14.7109375" customWidth="1"/>
    <col min="7428" max="7438" width="53.42578125" customWidth="1"/>
    <col min="7681" max="7681" width="55.42578125" customWidth="1"/>
    <col min="7682" max="7682" width="66.5703125" customWidth="1"/>
    <col min="7683" max="7683" width="14.7109375" customWidth="1"/>
    <col min="7684" max="7694" width="53.42578125" customWidth="1"/>
    <col min="7937" max="7937" width="55.42578125" customWidth="1"/>
    <col min="7938" max="7938" width="66.5703125" customWidth="1"/>
    <col min="7939" max="7939" width="14.7109375" customWidth="1"/>
    <col min="7940" max="7950" width="53.42578125" customWidth="1"/>
    <col min="8193" max="8193" width="55.42578125" customWidth="1"/>
    <col min="8194" max="8194" width="66.5703125" customWidth="1"/>
    <col min="8195" max="8195" width="14.7109375" customWidth="1"/>
    <col min="8196" max="8206" width="53.42578125" customWidth="1"/>
    <col min="8449" max="8449" width="55.42578125" customWidth="1"/>
    <col min="8450" max="8450" width="66.5703125" customWidth="1"/>
    <col min="8451" max="8451" width="14.7109375" customWidth="1"/>
    <col min="8452" max="8462" width="53.42578125" customWidth="1"/>
    <col min="8705" max="8705" width="55.42578125" customWidth="1"/>
    <col min="8706" max="8706" width="66.5703125" customWidth="1"/>
    <col min="8707" max="8707" width="14.7109375" customWidth="1"/>
    <col min="8708" max="8718" width="53.42578125" customWidth="1"/>
    <col min="8961" max="8961" width="55.42578125" customWidth="1"/>
    <col min="8962" max="8962" width="66.5703125" customWidth="1"/>
    <col min="8963" max="8963" width="14.7109375" customWidth="1"/>
    <col min="8964" max="8974" width="53.42578125" customWidth="1"/>
    <col min="9217" max="9217" width="55.42578125" customWidth="1"/>
    <col min="9218" max="9218" width="66.5703125" customWidth="1"/>
    <col min="9219" max="9219" width="14.7109375" customWidth="1"/>
    <col min="9220" max="9230" width="53.42578125" customWidth="1"/>
    <col min="9473" max="9473" width="55.42578125" customWidth="1"/>
    <col min="9474" max="9474" width="66.5703125" customWidth="1"/>
    <col min="9475" max="9475" width="14.7109375" customWidth="1"/>
    <col min="9476" max="9486" width="53.42578125" customWidth="1"/>
    <col min="9729" max="9729" width="55.42578125" customWidth="1"/>
    <col min="9730" max="9730" width="66.5703125" customWidth="1"/>
    <col min="9731" max="9731" width="14.7109375" customWidth="1"/>
    <col min="9732" max="9742" width="53.42578125" customWidth="1"/>
    <col min="9985" max="9985" width="55.42578125" customWidth="1"/>
    <col min="9986" max="9986" width="66.5703125" customWidth="1"/>
    <col min="9987" max="9987" width="14.7109375" customWidth="1"/>
    <col min="9988" max="9998" width="53.42578125" customWidth="1"/>
    <col min="10241" max="10241" width="55.42578125" customWidth="1"/>
    <col min="10242" max="10242" width="66.5703125" customWidth="1"/>
    <col min="10243" max="10243" width="14.7109375" customWidth="1"/>
    <col min="10244" max="10254" width="53.42578125" customWidth="1"/>
    <col min="10497" max="10497" width="55.42578125" customWidth="1"/>
    <col min="10498" max="10498" width="66.5703125" customWidth="1"/>
    <col min="10499" max="10499" width="14.7109375" customWidth="1"/>
    <col min="10500" max="10510" width="53.42578125" customWidth="1"/>
    <col min="10753" max="10753" width="55.42578125" customWidth="1"/>
    <col min="10754" max="10754" width="66.5703125" customWidth="1"/>
    <col min="10755" max="10755" width="14.7109375" customWidth="1"/>
    <col min="10756" max="10766" width="53.42578125" customWidth="1"/>
    <col min="11009" max="11009" width="55.42578125" customWidth="1"/>
    <col min="11010" max="11010" width="66.5703125" customWidth="1"/>
    <col min="11011" max="11011" width="14.7109375" customWidth="1"/>
    <col min="11012" max="11022" width="53.42578125" customWidth="1"/>
    <col min="11265" max="11265" width="55.42578125" customWidth="1"/>
    <col min="11266" max="11266" width="66.5703125" customWidth="1"/>
    <col min="11267" max="11267" width="14.7109375" customWidth="1"/>
    <col min="11268" max="11278" width="53.42578125" customWidth="1"/>
    <col min="11521" max="11521" width="55.42578125" customWidth="1"/>
    <col min="11522" max="11522" width="66.5703125" customWidth="1"/>
    <col min="11523" max="11523" width="14.7109375" customWidth="1"/>
    <col min="11524" max="11534" width="53.42578125" customWidth="1"/>
    <col min="11777" max="11777" width="55.42578125" customWidth="1"/>
    <col min="11778" max="11778" width="66.5703125" customWidth="1"/>
    <col min="11779" max="11779" width="14.7109375" customWidth="1"/>
    <col min="11780" max="11790" width="53.42578125" customWidth="1"/>
    <col min="12033" max="12033" width="55.42578125" customWidth="1"/>
    <col min="12034" max="12034" width="66.5703125" customWidth="1"/>
    <col min="12035" max="12035" width="14.7109375" customWidth="1"/>
    <col min="12036" max="12046" width="53.42578125" customWidth="1"/>
    <col min="12289" max="12289" width="55.42578125" customWidth="1"/>
    <col min="12290" max="12290" width="66.5703125" customWidth="1"/>
    <col min="12291" max="12291" width="14.7109375" customWidth="1"/>
    <col min="12292" max="12302" width="53.42578125" customWidth="1"/>
    <col min="12545" max="12545" width="55.42578125" customWidth="1"/>
    <col min="12546" max="12546" width="66.5703125" customWidth="1"/>
    <col min="12547" max="12547" width="14.7109375" customWidth="1"/>
    <col min="12548" max="12558" width="53.42578125" customWidth="1"/>
    <col min="12801" max="12801" width="55.42578125" customWidth="1"/>
    <col min="12802" max="12802" width="66.5703125" customWidth="1"/>
    <col min="12803" max="12803" width="14.7109375" customWidth="1"/>
    <col min="12804" max="12814" width="53.42578125" customWidth="1"/>
    <col min="13057" max="13057" width="55.42578125" customWidth="1"/>
    <col min="13058" max="13058" width="66.5703125" customWidth="1"/>
    <col min="13059" max="13059" width="14.7109375" customWidth="1"/>
    <col min="13060" max="13070" width="53.42578125" customWidth="1"/>
    <col min="13313" max="13313" width="55.42578125" customWidth="1"/>
    <col min="13314" max="13314" width="66.5703125" customWidth="1"/>
    <col min="13315" max="13315" width="14.7109375" customWidth="1"/>
    <col min="13316" max="13326" width="53.42578125" customWidth="1"/>
    <col min="13569" max="13569" width="55.42578125" customWidth="1"/>
    <col min="13570" max="13570" width="66.5703125" customWidth="1"/>
    <col min="13571" max="13571" width="14.7109375" customWidth="1"/>
    <col min="13572" max="13582" width="53.42578125" customWidth="1"/>
    <col min="13825" max="13825" width="55.42578125" customWidth="1"/>
    <col min="13826" max="13826" width="66.5703125" customWidth="1"/>
    <col min="13827" max="13827" width="14.7109375" customWidth="1"/>
    <col min="13828" max="13838" width="53.42578125" customWidth="1"/>
    <col min="14081" max="14081" width="55.42578125" customWidth="1"/>
    <col min="14082" max="14082" width="66.5703125" customWidth="1"/>
    <col min="14083" max="14083" width="14.7109375" customWidth="1"/>
    <col min="14084" max="14094" width="53.42578125" customWidth="1"/>
    <col min="14337" max="14337" width="55.42578125" customWidth="1"/>
    <col min="14338" max="14338" width="66.5703125" customWidth="1"/>
    <col min="14339" max="14339" width="14.7109375" customWidth="1"/>
    <col min="14340" max="14350" width="53.42578125" customWidth="1"/>
    <col min="14593" max="14593" width="55.42578125" customWidth="1"/>
    <col min="14594" max="14594" width="66.5703125" customWidth="1"/>
    <col min="14595" max="14595" width="14.7109375" customWidth="1"/>
    <col min="14596" max="14606" width="53.42578125" customWidth="1"/>
    <col min="14849" max="14849" width="55.42578125" customWidth="1"/>
    <col min="14850" max="14850" width="66.5703125" customWidth="1"/>
    <col min="14851" max="14851" width="14.7109375" customWidth="1"/>
    <col min="14852" max="14862" width="53.42578125" customWidth="1"/>
    <col min="15105" max="15105" width="55.42578125" customWidth="1"/>
    <col min="15106" max="15106" width="66.5703125" customWidth="1"/>
    <col min="15107" max="15107" width="14.7109375" customWidth="1"/>
    <col min="15108" max="15118" width="53.42578125" customWidth="1"/>
    <col min="15361" max="15361" width="55.42578125" customWidth="1"/>
    <col min="15362" max="15362" width="66.5703125" customWidth="1"/>
    <col min="15363" max="15363" width="14.7109375" customWidth="1"/>
    <col min="15364" max="15374" width="53.42578125" customWidth="1"/>
    <col min="15617" max="15617" width="55.42578125" customWidth="1"/>
    <col min="15618" max="15618" width="66.5703125" customWidth="1"/>
    <col min="15619" max="15619" width="14.7109375" customWidth="1"/>
    <col min="15620" max="15630" width="53.42578125" customWidth="1"/>
    <col min="15873" max="15873" width="55.42578125" customWidth="1"/>
    <col min="15874" max="15874" width="66.5703125" customWidth="1"/>
    <col min="15875" max="15875" width="14.7109375" customWidth="1"/>
    <col min="15876" max="15886" width="53.42578125" customWidth="1"/>
    <col min="16129" max="16129" width="55.42578125" customWidth="1"/>
    <col min="16130" max="16130" width="66.5703125" customWidth="1"/>
    <col min="16131" max="16131" width="14.7109375" customWidth="1"/>
    <col min="16132" max="16142" width="53.42578125" customWidth="1"/>
  </cols>
  <sheetData>
    <row r="1" spans="1:5" x14ac:dyDescent="0.2">
      <c r="A1" s="64" t="s">
        <v>182</v>
      </c>
      <c r="B1" s="64" t="s">
        <v>157</v>
      </c>
      <c r="C1" s="1" t="s">
        <v>183</v>
      </c>
      <c r="D1" s="64" t="s">
        <v>184</v>
      </c>
      <c r="E1" s="64" t="s">
        <v>13</v>
      </c>
    </row>
    <row r="2" spans="1:5" ht="102" x14ac:dyDescent="0.2">
      <c r="A2" s="65" t="s">
        <v>67</v>
      </c>
      <c r="B2" s="65" t="s">
        <v>185</v>
      </c>
      <c r="C2" s="66">
        <v>38000</v>
      </c>
      <c r="D2" s="65" t="s">
        <v>186</v>
      </c>
      <c r="E2" s="65" t="s">
        <v>187</v>
      </c>
    </row>
    <row r="3" spans="1:5" ht="63.75" x14ac:dyDescent="0.2">
      <c r="A3" s="65" t="s">
        <v>86</v>
      </c>
      <c r="B3" s="65" t="s">
        <v>188</v>
      </c>
      <c r="C3" s="66">
        <v>99380</v>
      </c>
      <c r="D3" s="65" t="s">
        <v>189</v>
      </c>
      <c r="E3" s="65" t="s">
        <v>190</v>
      </c>
    </row>
    <row r="4" spans="1:5" ht="114.75" x14ac:dyDescent="0.2">
      <c r="A4" s="65" t="s">
        <v>191</v>
      </c>
      <c r="B4" s="65" t="s">
        <v>192</v>
      </c>
      <c r="C4" s="66">
        <v>115000</v>
      </c>
      <c r="D4" s="65" t="s">
        <v>193</v>
      </c>
      <c r="E4" s="65" t="s">
        <v>194</v>
      </c>
    </row>
    <row r="5" spans="1:5" ht="204" x14ac:dyDescent="0.2">
      <c r="A5" s="65" t="s">
        <v>191</v>
      </c>
      <c r="B5" s="65" t="s">
        <v>195</v>
      </c>
      <c r="C5" s="66">
        <v>95872</v>
      </c>
      <c r="D5" s="65" t="s">
        <v>196</v>
      </c>
      <c r="E5" s="65" t="s">
        <v>91</v>
      </c>
    </row>
    <row r="6" spans="1:5" ht="76.5" x14ac:dyDescent="0.2">
      <c r="A6" s="65" t="s">
        <v>45</v>
      </c>
      <c r="B6" s="65" t="s">
        <v>197</v>
      </c>
      <c r="C6" s="66">
        <v>120042</v>
      </c>
      <c r="D6" s="65" t="s">
        <v>198</v>
      </c>
      <c r="E6" s="65" t="s">
        <v>199</v>
      </c>
    </row>
    <row r="7" spans="1:5" ht="331.5" x14ac:dyDescent="0.2">
      <c r="A7" s="65" t="s">
        <v>84</v>
      </c>
      <c r="B7" s="65" t="s">
        <v>84</v>
      </c>
      <c r="C7" s="66">
        <v>175000</v>
      </c>
      <c r="D7" s="65" t="s">
        <v>200</v>
      </c>
      <c r="E7" s="65" t="s">
        <v>201</v>
      </c>
    </row>
    <row r="8" spans="1:5" ht="369.75" x14ac:dyDescent="0.2">
      <c r="A8" s="65" t="s">
        <v>52</v>
      </c>
      <c r="B8" s="65" t="s">
        <v>202</v>
      </c>
      <c r="C8" s="66">
        <v>261300</v>
      </c>
      <c r="D8" s="65" t="s">
        <v>203</v>
      </c>
      <c r="E8" s="65" t="s">
        <v>186</v>
      </c>
    </row>
    <row r="9" spans="1:5" ht="25.5" x14ac:dyDescent="0.2">
      <c r="A9" s="65" t="s">
        <v>170</v>
      </c>
      <c r="B9" s="65" t="s">
        <v>204</v>
      </c>
      <c r="C9" s="66">
        <v>67511.48</v>
      </c>
      <c r="D9" s="65" t="s">
        <v>199</v>
      </c>
      <c r="E9" s="65" t="s">
        <v>199</v>
      </c>
    </row>
    <row r="10" spans="1:5" ht="114.75" x14ac:dyDescent="0.2">
      <c r="A10" s="65" t="s">
        <v>170</v>
      </c>
      <c r="B10" s="65" t="s">
        <v>205</v>
      </c>
      <c r="C10" s="66">
        <v>194380.67</v>
      </c>
      <c r="D10" s="65" t="s">
        <v>206</v>
      </c>
      <c r="E10" s="65" t="s">
        <v>186</v>
      </c>
    </row>
    <row r="11" spans="1:5" ht="191.25" x14ac:dyDescent="0.2">
      <c r="A11" s="65" t="s">
        <v>78</v>
      </c>
      <c r="B11" s="65" t="s">
        <v>207</v>
      </c>
      <c r="C11" s="66">
        <v>370000</v>
      </c>
      <c r="D11" s="65" t="s">
        <v>208</v>
      </c>
      <c r="E11" s="65" t="s">
        <v>199</v>
      </c>
    </row>
    <row r="12" spans="1:5" ht="318.75" x14ac:dyDescent="0.2">
      <c r="A12" s="65" t="s">
        <v>163</v>
      </c>
      <c r="B12" s="65" t="s">
        <v>209</v>
      </c>
      <c r="C12" s="66">
        <v>165319</v>
      </c>
      <c r="D12" s="65" t="s">
        <v>210</v>
      </c>
      <c r="E12" s="65" t="s">
        <v>211</v>
      </c>
    </row>
    <row r="13" spans="1:5" ht="344.25" x14ac:dyDescent="0.2">
      <c r="A13" s="65" t="s">
        <v>163</v>
      </c>
      <c r="B13" s="65" t="s">
        <v>212</v>
      </c>
      <c r="C13" s="66">
        <v>358832</v>
      </c>
      <c r="D13" s="65" t="s">
        <v>213</v>
      </c>
      <c r="E13" s="65" t="s">
        <v>214</v>
      </c>
    </row>
    <row r="14" spans="1:5" ht="344.25" x14ac:dyDescent="0.2">
      <c r="A14" s="65" t="s">
        <v>163</v>
      </c>
      <c r="B14" s="65" t="s">
        <v>215</v>
      </c>
      <c r="C14" s="66">
        <v>451273</v>
      </c>
      <c r="D14" s="65" t="s">
        <v>213</v>
      </c>
      <c r="E14" s="65" t="s">
        <v>216</v>
      </c>
    </row>
    <row r="15" spans="1:5" ht="76.5" x14ac:dyDescent="0.2">
      <c r="A15" s="65" t="s">
        <v>36</v>
      </c>
      <c r="B15" s="65" t="s">
        <v>217</v>
      </c>
      <c r="C15" s="66">
        <v>82723</v>
      </c>
      <c r="D15" s="65" t="s">
        <v>218</v>
      </c>
      <c r="E15" s="65" t="s">
        <v>199</v>
      </c>
    </row>
    <row r="16" spans="1:5" ht="204" x14ac:dyDescent="0.2">
      <c r="A16" s="65" t="s">
        <v>73</v>
      </c>
      <c r="B16" s="65" t="s">
        <v>219</v>
      </c>
      <c r="C16" s="66">
        <v>280000</v>
      </c>
      <c r="D16" s="65" t="s">
        <v>220</v>
      </c>
      <c r="E16" s="65" t="s">
        <v>221</v>
      </c>
    </row>
    <row r="17" spans="1:5" ht="191.25" x14ac:dyDescent="0.2">
      <c r="A17" s="65" t="s">
        <v>34</v>
      </c>
      <c r="B17" s="65" t="s">
        <v>222</v>
      </c>
      <c r="C17" s="66">
        <v>120712</v>
      </c>
      <c r="D17" s="65" t="s">
        <v>223</v>
      </c>
      <c r="E17" s="65" t="s">
        <v>224</v>
      </c>
    </row>
    <row r="18" spans="1:5" ht="114.75" x14ac:dyDescent="0.2">
      <c r="A18" s="65" t="s">
        <v>76</v>
      </c>
      <c r="B18" s="65" t="s">
        <v>225</v>
      </c>
      <c r="C18" s="66">
        <v>5000</v>
      </c>
      <c r="D18" s="65" t="s">
        <v>226</v>
      </c>
      <c r="E18" s="65" t="s">
        <v>227</v>
      </c>
    </row>
    <row r="19" spans="1:5" ht="153" x14ac:dyDescent="0.2">
      <c r="A19" s="65" t="s">
        <v>71</v>
      </c>
      <c r="B19" s="65" t="s">
        <v>228</v>
      </c>
      <c r="C19" s="66">
        <v>86000</v>
      </c>
      <c r="D19" s="65" t="s">
        <v>199</v>
      </c>
      <c r="E19" s="65" t="s">
        <v>229</v>
      </c>
    </row>
    <row r="20" spans="1:5" ht="280.5" x14ac:dyDescent="0.2">
      <c r="A20" s="65" t="s">
        <v>48</v>
      </c>
      <c r="B20" s="65" t="s">
        <v>230</v>
      </c>
      <c r="C20" s="66">
        <v>489972</v>
      </c>
      <c r="D20" s="65" t="s">
        <v>231</v>
      </c>
      <c r="E20" s="65" t="s">
        <v>232</v>
      </c>
    </row>
    <row r="21" spans="1:5" ht="408" x14ac:dyDescent="0.2">
      <c r="A21" s="65" t="s">
        <v>43</v>
      </c>
      <c r="B21" s="65" t="s">
        <v>233</v>
      </c>
      <c r="C21" s="66">
        <v>42590</v>
      </c>
      <c r="D21" s="65" t="s">
        <v>234</v>
      </c>
      <c r="E21" s="65" t="s">
        <v>235</v>
      </c>
    </row>
    <row r="22" spans="1:5" ht="140.25" x14ac:dyDescent="0.2">
      <c r="A22" s="65" t="s">
        <v>47</v>
      </c>
      <c r="B22" s="65" t="s">
        <v>236</v>
      </c>
      <c r="C22" s="66">
        <v>66300</v>
      </c>
      <c r="D22" s="65" t="s">
        <v>237</v>
      </c>
      <c r="E22" s="65" t="s">
        <v>238</v>
      </c>
    </row>
    <row r="23" spans="1:5" ht="204" x14ac:dyDescent="0.2">
      <c r="A23" s="65" t="s">
        <v>79</v>
      </c>
      <c r="B23" s="65" t="s">
        <v>239</v>
      </c>
      <c r="C23" s="66">
        <v>230370</v>
      </c>
      <c r="D23" s="65" t="s">
        <v>240</v>
      </c>
      <c r="E23" s="65" t="s">
        <v>241</v>
      </c>
    </row>
    <row r="24" spans="1:5" ht="153" x14ac:dyDescent="0.2">
      <c r="A24" s="65" t="s">
        <v>81</v>
      </c>
      <c r="B24" s="65" t="s">
        <v>242</v>
      </c>
      <c r="C24" s="66">
        <v>183340</v>
      </c>
      <c r="D24" s="65" t="s">
        <v>243</v>
      </c>
      <c r="E24" s="65" t="s">
        <v>244</v>
      </c>
    </row>
    <row r="25" spans="1:5" ht="409.5" x14ac:dyDescent="0.2">
      <c r="A25" s="65" t="s">
        <v>59</v>
      </c>
      <c r="B25" s="65" t="s">
        <v>245</v>
      </c>
      <c r="C25" s="66">
        <v>396245</v>
      </c>
      <c r="D25" s="65" t="s">
        <v>246</v>
      </c>
      <c r="E25" s="65" t="s">
        <v>247</v>
      </c>
    </row>
    <row r="26" spans="1:5" ht="25.5" x14ac:dyDescent="0.2">
      <c r="A26" s="65" t="s">
        <v>55</v>
      </c>
      <c r="B26" s="65" t="s">
        <v>248</v>
      </c>
      <c r="C26" s="66">
        <v>311460</v>
      </c>
      <c r="D26" s="65" t="s">
        <v>199</v>
      </c>
      <c r="E26" s="65" t="s">
        <v>199</v>
      </c>
    </row>
    <row r="27" spans="1:5" ht="102" x14ac:dyDescent="0.2">
      <c r="A27" s="65" t="s">
        <v>53</v>
      </c>
      <c r="B27" s="65" t="s">
        <v>249</v>
      </c>
      <c r="C27" s="66">
        <v>350667.3</v>
      </c>
      <c r="D27" s="65" t="s">
        <v>250</v>
      </c>
      <c r="E27" s="65" t="s">
        <v>199</v>
      </c>
    </row>
    <row r="28" spans="1:5" ht="38.25" x14ac:dyDescent="0.2">
      <c r="A28" s="65" t="s">
        <v>87</v>
      </c>
      <c r="B28" s="65" t="s">
        <v>251</v>
      </c>
      <c r="C28" s="66">
        <v>215000</v>
      </c>
      <c r="D28" s="65" t="s">
        <v>252</v>
      </c>
      <c r="E28" s="65" t="s">
        <v>253</v>
      </c>
    </row>
    <row r="29" spans="1:5" ht="344.25" x14ac:dyDescent="0.2">
      <c r="A29" s="65" t="s">
        <v>254</v>
      </c>
      <c r="B29" s="65" t="s">
        <v>255</v>
      </c>
      <c r="C29" s="66">
        <v>75000</v>
      </c>
      <c r="D29" s="65" t="s">
        <v>256</v>
      </c>
      <c r="E29" s="65" t="s">
        <v>186</v>
      </c>
    </row>
    <row r="30" spans="1:5" ht="306" x14ac:dyDescent="0.2">
      <c r="A30" s="65" t="s">
        <v>254</v>
      </c>
      <c r="B30" s="65" t="s">
        <v>257</v>
      </c>
      <c r="C30" s="66">
        <v>110000</v>
      </c>
      <c r="D30" s="65" t="s">
        <v>258</v>
      </c>
      <c r="E30" s="65"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26"/>
  <sheetViews>
    <sheetView zoomScaleNormal="100" workbookViewId="0">
      <selection activeCell="A35" sqref="A35"/>
    </sheetView>
  </sheetViews>
  <sheetFormatPr defaultRowHeight="12.75" x14ac:dyDescent="0.2"/>
  <cols>
    <col min="1" max="1" width="66.28515625" customWidth="1"/>
    <col min="2" max="2" width="87.7109375" customWidth="1"/>
    <col min="3" max="3" width="14.7109375" customWidth="1"/>
    <col min="4" max="4" width="17.42578125" customWidth="1"/>
    <col min="5" max="5" width="11.140625" customWidth="1"/>
    <col min="6" max="6" width="15.7109375" customWidth="1"/>
    <col min="7" max="7" width="8.28515625" customWidth="1"/>
    <col min="8" max="8" width="6.140625" customWidth="1"/>
    <col min="9" max="9" width="7" customWidth="1"/>
    <col min="10" max="10" width="9" customWidth="1"/>
    <col min="11" max="11" width="33" customWidth="1"/>
    <col min="12" max="12" width="56.85546875" customWidth="1"/>
    <col min="13" max="13" width="28" customWidth="1"/>
  </cols>
  <sheetData>
    <row r="1" spans="1:13" x14ac:dyDescent="0.2">
      <c r="A1" s="1" t="s">
        <v>182</v>
      </c>
      <c r="B1" s="1" t="s">
        <v>157</v>
      </c>
      <c r="C1" s="1" t="s">
        <v>183</v>
      </c>
      <c r="D1" s="1" t="s">
        <v>259</v>
      </c>
      <c r="E1" s="1" t="s">
        <v>260</v>
      </c>
      <c r="F1" s="1" t="s">
        <v>261</v>
      </c>
      <c r="G1" s="1" t="s">
        <v>262</v>
      </c>
      <c r="H1" s="1" t="s">
        <v>263</v>
      </c>
      <c r="I1" s="1" t="s">
        <v>264</v>
      </c>
      <c r="J1" s="1" t="s">
        <v>265</v>
      </c>
      <c r="K1" s="1" t="s">
        <v>266</v>
      </c>
      <c r="L1" s="1" t="s">
        <v>267</v>
      </c>
      <c r="M1" s="1" t="s">
        <v>268</v>
      </c>
    </row>
    <row r="2" spans="1:13" x14ac:dyDescent="0.2">
      <c r="A2" s="2" t="s">
        <v>84</v>
      </c>
      <c r="B2" s="2" t="s">
        <v>84</v>
      </c>
      <c r="C2" s="3">
        <v>175000</v>
      </c>
      <c r="D2" s="4">
        <v>4</v>
      </c>
      <c r="E2" s="4">
        <v>4</v>
      </c>
      <c r="F2" s="4">
        <v>4</v>
      </c>
      <c r="G2" s="4">
        <v>4</v>
      </c>
      <c r="H2" s="4">
        <v>4</v>
      </c>
      <c r="I2" s="4">
        <v>2</v>
      </c>
      <c r="J2" s="5">
        <v>0.73</v>
      </c>
      <c r="K2" s="2" t="s">
        <v>269</v>
      </c>
      <c r="L2" s="2" t="s">
        <v>199</v>
      </c>
      <c r="M2" s="2" t="s">
        <v>270</v>
      </c>
    </row>
    <row r="3" spans="1:13" x14ac:dyDescent="0.2">
      <c r="A3" s="2" t="s">
        <v>84</v>
      </c>
      <c r="B3" s="2" t="s">
        <v>84</v>
      </c>
      <c r="C3" s="3">
        <v>175000</v>
      </c>
      <c r="D3" s="4">
        <v>3</v>
      </c>
      <c r="E3" s="4">
        <v>3</v>
      </c>
      <c r="F3" s="4">
        <v>3</v>
      </c>
      <c r="G3" s="4">
        <v>4</v>
      </c>
      <c r="H3" s="4">
        <v>2</v>
      </c>
      <c r="I3" s="4">
        <v>3</v>
      </c>
      <c r="J3" s="5">
        <v>0.6</v>
      </c>
      <c r="K3" s="2" t="s">
        <v>269</v>
      </c>
      <c r="L3" s="2" t="s">
        <v>269</v>
      </c>
      <c r="M3" s="2" t="s">
        <v>271</v>
      </c>
    </row>
    <row r="4" spans="1:13" x14ac:dyDescent="0.2">
      <c r="A4" s="2" t="s">
        <v>84</v>
      </c>
      <c r="B4" s="2" t="s">
        <v>84</v>
      </c>
      <c r="C4" s="3">
        <v>175000</v>
      </c>
      <c r="D4" s="4">
        <v>4</v>
      </c>
      <c r="E4" s="4">
        <v>5</v>
      </c>
      <c r="F4" s="4">
        <v>4</v>
      </c>
      <c r="G4" s="4">
        <v>5</v>
      </c>
      <c r="H4" s="4">
        <v>3</v>
      </c>
      <c r="I4" s="4">
        <v>4</v>
      </c>
      <c r="J4" s="5">
        <v>0.83</v>
      </c>
      <c r="K4" s="2" t="s">
        <v>269</v>
      </c>
      <c r="L4" s="2" t="s">
        <v>269</v>
      </c>
      <c r="M4" s="2" t="s">
        <v>272</v>
      </c>
    </row>
    <row r="5" spans="1:13" x14ac:dyDescent="0.2">
      <c r="A5" s="2" t="s">
        <v>84</v>
      </c>
      <c r="B5" s="2" t="s">
        <v>84</v>
      </c>
      <c r="C5" s="3">
        <v>175000</v>
      </c>
      <c r="D5" s="4">
        <v>4</v>
      </c>
      <c r="E5" s="4">
        <v>3</v>
      </c>
      <c r="F5" s="4">
        <v>3</v>
      </c>
      <c r="G5" s="4">
        <v>4</v>
      </c>
      <c r="H5" s="4">
        <v>3</v>
      </c>
      <c r="I5" s="4">
        <v>3</v>
      </c>
      <c r="J5" s="5">
        <v>0.67</v>
      </c>
      <c r="K5" s="2" t="s">
        <v>269</v>
      </c>
      <c r="L5" s="2" t="s">
        <v>273</v>
      </c>
      <c r="M5" s="2" t="s">
        <v>274</v>
      </c>
    </row>
    <row r="6" spans="1:13" x14ac:dyDescent="0.2">
      <c r="A6" s="2" t="s">
        <v>84</v>
      </c>
      <c r="B6" s="2" t="s">
        <v>84</v>
      </c>
      <c r="C6" s="3">
        <v>175000</v>
      </c>
      <c r="D6" s="4">
        <v>4</v>
      </c>
      <c r="E6" s="4">
        <v>4</v>
      </c>
      <c r="F6" s="4">
        <v>5</v>
      </c>
      <c r="G6" s="4">
        <v>4</v>
      </c>
      <c r="H6" s="4">
        <v>4</v>
      </c>
      <c r="I6" s="4">
        <v>5</v>
      </c>
      <c r="J6" s="5">
        <v>0.87</v>
      </c>
      <c r="K6" s="2" t="s">
        <v>269</v>
      </c>
      <c r="L6" s="2" t="s">
        <v>269</v>
      </c>
      <c r="M6" s="2" t="s">
        <v>275</v>
      </c>
    </row>
    <row r="7" spans="1:13" x14ac:dyDescent="0.2">
      <c r="A7" s="2" t="s">
        <v>84</v>
      </c>
      <c r="B7" s="2" t="s">
        <v>84</v>
      </c>
      <c r="C7" s="3">
        <v>175000</v>
      </c>
      <c r="D7" s="4">
        <v>4</v>
      </c>
      <c r="E7" s="4">
        <v>4</v>
      </c>
      <c r="F7" s="4">
        <v>4</v>
      </c>
      <c r="G7" s="4">
        <v>5</v>
      </c>
      <c r="H7" s="4">
        <v>4</v>
      </c>
      <c r="I7" s="4">
        <v>4</v>
      </c>
      <c r="J7" s="5">
        <v>0.83</v>
      </c>
      <c r="K7" s="2" t="s">
        <v>269</v>
      </c>
      <c r="L7" s="2" t="s">
        <v>273</v>
      </c>
      <c r="M7" s="2" t="s">
        <v>276</v>
      </c>
    </row>
    <row r="8" spans="1:13" x14ac:dyDescent="0.2">
      <c r="A8" s="2" t="s">
        <v>84</v>
      </c>
      <c r="B8" s="2" t="s">
        <v>84</v>
      </c>
      <c r="C8" s="3">
        <v>175000</v>
      </c>
      <c r="D8" s="4">
        <v>3</v>
      </c>
      <c r="E8" s="4">
        <v>3</v>
      </c>
      <c r="F8" s="4">
        <v>3</v>
      </c>
      <c r="G8" s="4">
        <v>4</v>
      </c>
      <c r="H8" s="4">
        <v>2</v>
      </c>
      <c r="I8" s="4">
        <v>3</v>
      </c>
      <c r="J8" s="5">
        <v>0.6</v>
      </c>
      <c r="K8" s="2" t="s">
        <v>269</v>
      </c>
      <c r="L8" s="2" t="s">
        <v>273</v>
      </c>
      <c r="M8" s="2" t="s">
        <v>277</v>
      </c>
    </row>
    <row r="9" spans="1:13" x14ac:dyDescent="0.2">
      <c r="A9" s="2" t="s">
        <v>84</v>
      </c>
      <c r="B9" s="2" t="s">
        <v>84</v>
      </c>
      <c r="C9" s="3">
        <v>175000</v>
      </c>
      <c r="D9" s="4">
        <v>3</v>
      </c>
      <c r="E9" s="4">
        <v>3</v>
      </c>
      <c r="F9" s="4">
        <v>3</v>
      </c>
      <c r="G9" s="4">
        <v>3</v>
      </c>
      <c r="H9" s="4">
        <v>2</v>
      </c>
      <c r="I9" s="4">
        <v>2</v>
      </c>
      <c r="J9" s="5">
        <v>0.53</v>
      </c>
      <c r="K9" s="2" t="s">
        <v>269</v>
      </c>
      <c r="L9" s="2" t="s">
        <v>273</v>
      </c>
      <c r="M9" s="2" t="s">
        <v>278</v>
      </c>
    </row>
    <row r="10" spans="1:13" x14ac:dyDescent="0.2">
      <c r="A10" s="2" t="s">
        <v>84</v>
      </c>
      <c r="B10" s="2" t="s">
        <v>84</v>
      </c>
      <c r="C10" s="3">
        <v>175000</v>
      </c>
      <c r="D10" s="4">
        <v>5</v>
      </c>
      <c r="E10" s="4">
        <v>5</v>
      </c>
      <c r="F10" s="4">
        <v>5</v>
      </c>
      <c r="G10" s="4">
        <v>5</v>
      </c>
      <c r="H10" s="4">
        <v>5</v>
      </c>
      <c r="I10" s="4">
        <v>5</v>
      </c>
      <c r="J10" s="5">
        <v>1</v>
      </c>
      <c r="K10" s="2" t="s">
        <v>269</v>
      </c>
      <c r="L10" s="2" t="s">
        <v>269</v>
      </c>
      <c r="M10" s="2" t="s">
        <v>279</v>
      </c>
    </row>
    <row r="11" spans="1:13" x14ac:dyDescent="0.2">
      <c r="A11" s="2" t="s">
        <v>84</v>
      </c>
      <c r="B11" s="2" t="s">
        <v>84</v>
      </c>
      <c r="C11" s="3">
        <v>175000</v>
      </c>
      <c r="D11" s="4">
        <v>5</v>
      </c>
      <c r="E11" s="4">
        <v>5</v>
      </c>
      <c r="F11" s="4">
        <v>5</v>
      </c>
      <c r="G11" s="4">
        <v>5</v>
      </c>
      <c r="H11" s="4">
        <v>4</v>
      </c>
      <c r="I11" s="4">
        <v>5</v>
      </c>
      <c r="J11" s="5">
        <v>0.97</v>
      </c>
      <c r="K11" s="2" t="s">
        <v>269</v>
      </c>
      <c r="L11" s="2" t="s">
        <v>273</v>
      </c>
      <c r="M11" s="2" t="s">
        <v>280</v>
      </c>
    </row>
    <row r="12" spans="1:13" x14ac:dyDescent="0.2">
      <c r="A12" s="2" t="s">
        <v>84</v>
      </c>
      <c r="B12" s="2" t="s">
        <v>84</v>
      </c>
      <c r="C12" s="3">
        <v>175000</v>
      </c>
      <c r="D12" s="4">
        <v>5</v>
      </c>
      <c r="E12" s="4">
        <v>4</v>
      </c>
      <c r="F12" s="4">
        <v>4</v>
      </c>
      <c r="G12" s="4">
        <v>3</v>
      </c>
      <c r="H12" s="4">
        <v>3</v>
      </c>
      <c r="I12" s="4">
        <v>2</v>
      </c>
      <c r="J12" s="5">
        <v>0.7</v>
      </c>
      <c r="K12" s="2" t="s">
        <v>269</v>
      </c>
      <c r="L12" s="2" t="s">
        <v>273</v>
      </c>
      <c r="M12" s="2" t="s">
        <v>281</v>
      </c>
    </row>
    <row r="13" spans="1:13" x14ac:dyDescent="0.2">
      <c r="A13" s="2" t="s">
        <v>45</v>
      </c>
      <c r="B13" s="2" t="s">
        <v>197</v>
      </c>
      <c r="C13" s="3">
        <v>120042</v>
      </c>
      <c r="D13" s="4">
        <v>4</v>
      </c>
      <c r="E13" s="4">
        <v>4</v>
      </c>
      <c r="F13" s="4">
        <v>4</v>
      </c>
      <c r="G13" s="4">
        <v>5</v>
      </c>
      <c r="H13" s="4">
        <v>4</v>
      </c>
      <c r="I13" s="4">
        <v>4</v>
      </c>
      <c r="J13" s="5">
        <v>0.83</v>
      </c>
      <c r="K13" s="2" t="s">
        <v>269</v>
      </c>
      <c r="L13" s="2" t="s">
        <v>199</v>
      </c>
      <c r="M13" s="2" t="s">
        <v>282</v>
      </c>
    </row>
    <row r="14" spans="1:13" x14ac:dyDescent="0.2">
      <c r="A14" s="2" t="s">
        <v>45</v>
      </c>
      <c r="B14" s="2" t="s">
        <v>197</v>
      </c>
      <c r="C14" s="3">
        <v>120042</v>
      </c>
      <c r="D14" s="4">
        <v>5</v>
      </c>
      <c r="E14" s="4">
        <v>5</v>
      </c>
      <c r="F14" s="4">
        <v>5</v>
      </c>
      <c r="G14" s="4">
        <v>3</v>
      </c>
      <c r="H14" s="4">
        <v>5</v>
      </c>
      <c r="I14" s="4">
        <v>4</v>
      </c>
      <c r="J14" s="5">
        <v>0.9</v>
      </c>
      <c r="K14" s="2" t="s">
        <v>269</v>
      </c>
      <c r="L14" s="2" t="s">
        <v>269</v>
      </c>
      <c r="M14" s="2" t="s">
        <v>270</v>
      </c>
    </row>
    <row r="15" spans="1:13" x14ac:dyDescent="0.2">
      <c r="A15" s="2" t="s">
        <v>45</v>
      </c>
      <c r="B15" s="2" t="s">
        <v>197</v>
      </c>
      <c r="C15" s="3">
        <v>120042</v>
      </c>
      <c r="D15" s="4">
        <v>4</v>
      </c>
      <c r="E15" s="4">
        <v>3</v>
      </c>
      <c r="F15" s="4">
        <v>3</v>
      </c>
      <c r="G15" s="4">
        <v>4</v>
      </c>
      <c r="H15" s="4">
        <v>4</v>
      </c>
      <c r="I15" s="4">
        <v>3</v>
      </c>
      <c r="J15" s="5">
        <v>0.7</v>
      </c>
      <c r="K15" s="2" t="s">
        <v>269</v>
      </c>
      <c r="L15" s="2" t="s">
        <v>269</v>
      </c>
      <c r="M15" s="2" t="s">
        <v>271</v>
      </c>
    </row>
    <row r="16" spans="1:13" x14ac:dyDescent="0.2">
      <c r="A16" s="2" t="s">
        <v>45</v>
      </c>
      <c r="B16" s="2" t="s">
        <v>197</v>
      </c>
      <c r="C16" s="3">
        <v>120042</v>
      </c>
      <c r="D16" s="4">
        <v>4</v>
      </c>
      <c r="E16" s="4">
        <v>4</v>
      </c>
      <c r="F16" s="4">
        <v>3</v>
      </c>
      <c r="G16" s="4">
        <v>3</v>
      </c>
      <c r="H16" s="4">
        <v>3</v>
      </c>
      <c r="I16" s="4">
        <v>4</v>
      </c>
      <c r="J16" s="5">
        <v>0.7</v>
      </c>
      <c r="K16" s="2" t="s">
        <v>269</v>
      </c>
      <c r="L16" s="2" t="s">
        <v>273</v>
      </c>
      <c r="M16" s="2" t="s">
        <v>272</v>
      </c>
    </row>
    <row r="17" spans="1:13" x14ac:dyDescent="0.2">
      <c r="A17" s="2" t="s">
        <v>45</v>
      </c>
      <c r="B17" s="2" t="s">
        <v>197</v>
      </c>
      <c r="C17" s="3">
        <v>120042</v>
      </c>
      <c r="D17" s="4">
        <v>5</v>
      </c>
      <c r="E17" s="4">
        <v>5</v>
      </c>
      <c r="F17" s="4">
        <v>5</v>
      </c>
      <c r="G17" s="4">
        <v>4</v>
      </c>
      <c r="H17" s="4">
        <v>3</v>
      </c>
      <c r="I17" s="4">
        <v>5</v>
      </c>
      <c r="J17" s="5">
        <v>0.9</v>
      </c>
      <c r="K17" s="2" t="s">
        <v>269</v>
      </c>
      <c r="L17" s="2" t="s">
        <v>269</v>
      </c>
      <c r="M17" s="2" t="s">
        <v>283</v>
      </c>
    </row>
    <row r="18" spans="1:13" x14ac:dyDescent="0.2">
      <c r="A18" s="2" t="s">
        <v>45</v>
      </c>
      <c r="B18" s="2" t="s">
        <v>197</v>
      </c>
      <c r="C18" s="3">
        <v>120042</v>
      </c>
      <c r="D18" s="4">
        <v>4</v>
      </c>
      <c r="E18" s="4">
        <v>3</v>
      </c>
      <c r="F18" s="4">
        <v>3</v>
      </c>
      <c r="G18" s="4">
        <v>3</v>
      </c>
      <c r="H18" s="4">
        <v>3</v>
      </c>
      <c r="I18" s="4">
        <v>3</v>
      </c>
      <c r="J18" s="5">
        <v>0.63</v>
      </c>
      <c r="K18" s="2" t="s">
        <v>269</v>
      </c>
      <c r="L18" s="2" t="s">
        <v>273</v>
      </c>
      <c r="M18" s="2" t="s">
        <v>284</v>
      </c>
    </row>
    <row r="19" spans="1:13" x14ac:dyDescent="0.2">
      <c r="A19" s="2" t="s">
        <v>45</v>
      </c>
      <c r="B19" s="2" t="s">
        <v>197</v>
      </c>
      <c r="C19" s="3">
        <v>120042</v>
      </c>
      <c r="D19" s="4">
        <v>5</v>
      </c>
      <c r="E19" s="4">
        <v>5</v>
      </c>
      <c r="F19" s="4">
        <v>5</v>
      </c>
      <c r="G19" s="4">
        <v>4</v>
      </c>
      <c r="H19" s="4">
        <v>4</v>
      </c>
      <c r="I19" s="4">
        <v>4</v>
      </c>
      <c r="J19" s="5">
        <v>0.9</v>
      </c>
      <c r="K19" s="2" t="s">
        <v>269</v>
      </c>
      <c r="L19" s="2" t="s">
        <v>199</v>
      </c>
      <c r="M19" s="2" t="s">
        <v>274</v>
      </c>
    </row>
    <row r="20" spans="1:13" x14ac:dyDescent="0.2">
      <c r="A20" s="2" t="s">
        <v>45</v>
      </c>
      <c r="B20" s="2" t="s">
        <v>197</v>
      </c>
      <c r="C20" s="3">
        <v>120042</v>
      </c>
      <c r="D20" s="4">
        <v>5</v>
      </c>
      <c r="E20" s="4">
        <v>5</v>
      </c>
      <c r="F20" s="4">
        <v>5</v>
      </c>
      <c r="G20" s="4">
        <v>5</v>
      </c>
      <c r="H20" s="4">
        <v>5</v>
      </c>
      <c r="I20" s="4">
        <v>5</v>
      </c>
      <c r="J20" s="5">
        <v>1</v>
      </c>
      <c r="K20" s="2" t="s">
        <v>269</v>
      </c>
      <c r="L20" s="2" t="s">
        <v>269</v>
      </c>
      <c r="M20" s="2" t="s">
        <v>275</v>
      </c>
    </row>
    <row r="21" spans="1:13" x14ac:dyDescent="0.2">
      <c r="A21" s="2" t="s">
        <v>45</v>
      </c>
      <c r="B21" s="2" t="s">
        <v>197</v>
      </c>
      <c r="C21" s="3">
        <v>120042</v>
      </c>
      <c r="D21" s="4">
        <v>5</v>
      </c>
      <c r="E21" s="4">
        <v>5</v>
      </c>
      <c r="F21" s="4">
        <v>5</v>
      </c>
      <c r="G21" s="4">
        <v>5</v>
      </c>
      <c r="H21" s="4">
        <v>5</v>
      </c>
      <c r="I21" s="4">
        <v>5</v>
      </c>
      <c r="J21" s="5">
        <v>1</v>
      </c>
      <c r="K21" s="2" t="s">
        <v>269</v>
      </c>
      <c r="L21" s="2" t="s">
        <v>269</v>
      </c>
      <c r="M21" s="2" t="s">
        <v>276</v>
      </c>
    </row>
    <row r="22" spans="1:13" x14ac:dyDescent="0.2">
      <c r="A22" s="2" t="s">
        <v>45</v>
      </c>
      <c r="B22" s="2" t="s">
        <v>197</v>
      </c>
      <c r="C22" s="3">
        <v>120042</v>
      </c>
      <c r="D22" s="4">
        <v>4</v>
      </c>
      <c r="E22" s="4">
        <v>5</v>
      </c>
      <c r="F22" s="4">
        <v>4</v>
      </c>
      <c r="G22" s="4">
        <v>5</v>
      </c>
      <c r="H22" s="4">
        <v>4</v>
      </c>
      <c r="I22" s="4">
        <v>5</v>
      </c>
      <c r="J22" s="5">
        <v>0.9</v>
      </c>
      <c r="K22" s="2" t="s">
        <v>269</v>
      </c>
      <c r="L22" s="2" t="s">
        <v>269</v>
      </c>
      <c r="M22" s="2" t="s">
        <v>277</v>
      </c>
    </row>
    <row r="23" spans="1:13" x14ac:dyDescent="0.2">
      <c r="A23" s="2" t="s">
        <v>45</v>
      </c>
      <c r="B23" s="2" t="s">
        <v>197</v>
      </c>
      <c r="C23" s="3">
        <v>120042</v>
      </c>
      <c r="D23" s="4">
        <v>5</v>
      </c>
      <c r="E23" s="4">
        <v>4</v>
      </c>
      <c r="F23" s="4">
        <v>4</v>
      </c>
      <c r="G23" s="4">
        <v>3</v>
      </c>
      <c r="H23" s="4">
        <v>4</v>
      </c>
      <c r="I23" s="4">
        <v>4</v>
      </c>
      <c r="J23" s="5">
        <v>0.8</v>
      </c>
      <c r="K23" s="2" t="s">
        <v>269</v>
      </c>
      <c r="L23" s="2" t="s">
        <v>199</v>
      </c>
      <c r="M23" s="2" t="s">
        <v>278</v>
      </c>
    </row>
    <row r="24" spans="1:13" x14ac:dyDescent="0.2">
      <c r="A24" s="2" t="s">
        <v>45</v>
      </c>
      <c r="B24" s="2" t="s">
        <v>197</v>
      </c>
      <c r="C24" s="3">
        <v>120042</v>
      </c>
      <c r="D24" s="4">
        <v>5</v>
      </c>
      <c r="E24" s="4">
        <v>5</v>
      </c>
      <c r="F24" s="4">
        <v>5</v>
      </c>
      <c r="G24" s="4">
        <v>5</v>
      </c>
      <c r="H24" s="4">
        <v>5</v>
      </c>
      <c r="I24" s="4">
        <v>5</v>
      </c>
      <c r="J24" s="5">
        <v>1</v>
      </c>
      <c r="K24" s="2" t="s">
        <v>269</v>
      </c>
      <c r="L24" s="2" t="s">
        <v>269</v>
      </c>
      <c r="M24" s="2" t="s">
        <v>279</v>
      </c>
    </row>
    <row r="25" spans="1:13" x14ac:dyDescent="0.2">
      <c r="A25" s="2" t="s">
        <v>45</v>
      </c>
      <c r="B25" s="2" t="s">
        <v>197</v>
      </c>
      <c r="C25" s="3">
        <v>120042</v>
      </c>
      <c r="D25" s="4">
        <v>5</v>
      </c>
      <c r="E25" s="4">
        <v>5</v>
      </c>
      <c r="F25" s="4">
        <v>5</v>
      </c>
      <c r="G25" s="4">
        <v>5</v>
      </c>
      <c r="H25" s="4">
        <v>5</v>
      </c>
      <c r="I25" s="4">
        <v>5</v>
      </c>
      <c r="J25" s="5">
        <v>1</v>
      </c>
      <c r="K25" s="2" t="s">
        <v>269</v>
      </c>
      <c r="L25" s="2" t="s">
        <v>269</v>
      </c>
      <c r="M25" s="2" t="s">
        <v>280</v>
      </c>
    </row>
    <row r="26" spans="1:13" x14ac:dyDescent="0.2">
      <c r="A26" s="2" t="s">
        <v>45</v>
      </c>
      <c r="B26" s="2" t="s">
        <v>197</v>
      </c>
      <c r="C26" s="3">
        <v>120042</v>
      </c>
      <c r="D26" s="4">
        <v>5</v>
      </c>
      <c r="E26" s="4">
        <v>5</v>
      </c>
      <c r="F26" s="4">
        <v>4</v>
      </c>
      <c r="G26" s="4">
        <v>5</v>
      </c>
      <c r="H26" s="4">
        <v>4</v>
      </c>
      <c r="I26" s="4">
        <v>5</v>
      </c>
      <c r="J26" s="5">
        <v>0.93</v>
      </c>
      <c r="K26" s="2" t="s">
        <v>269</v>
      </c>
      <c r="L26" s="2" t="s">
        <v>269</v>
      </c>
      <c r="M26" s="2" t="s">
        <v>281</v>
      </c>
    </row>
    <row r="27" spans="1:13" x14ac:dyDescent="0.2">
      <c r="A27" s="2" t="s">
        <v>45</v>
      </c>
      <c r="B27" s="2" t="s">
        <v>197</v>
      </c>
      <c r="C27" s="3">
        <v>120042</v>
      </c>
      <c r="D27" s="4">
        <v>5</v>
      </c>
      <c r="E27" s="4">
        <v>5</v>
      </c>
      <c r="F27" s="4">
        <v>5</v>
      </c>
      <c r="G27" s="4">
        <v>4</v>
      </c>
      <c r="H27" s="4">
        <v>5</v>
      </c>
      <c r="I27" s="4">
        <v>5</v>
      </c>
      <c r="J27" s="5">
        <v>0.97</v>
      </c>
      <c r="K27" s="2" t="s">
        <v>269</v>
      </c>
      <c r="L27" s="2" t="s">
        <v>269</v>
      </c>
      <c r="M27" s="2" t="s">
        <v>285</v>
      </c>
    </row>
    <row r="28" spans="1:13" x14ac:dyDescent="0.2">
      <c r="A28" s="2" t="s">
        <v>27</v>
      </c>
      <c r="B28" s="2" t="s">
        <v>209</v>
      </c>
      <c r="C28" s="3">
        <v>165319</v>
      </c>
      <c r="D28" s="4">
        <v>4</v>
      </c>
      <c r="E28" s="4">
        <v>4</v>
      </c>
      <c r="F28" s="4">
        <v>5</v>
      </c>
      <c r="G28" s="4">
        <v>4</v>
      </c>
      <c r="H28" s="4">
        <v>5</v>
      </c>
      <c r="I28" s="4">
        <v>4</v>
      </c>
      <c r="J28" s="5">
        <v>0.87</v>
      </c>
      <c r="K28" s="2" t="s">
        <v>269</v>
      </c>
      <c r="L28" s="2" t="s">
        <v>273</v>
      </c>
      <c r="M28" s="2" t="s">
        <v>282</v>
      </c>
    </row>
    <row r="29" spans="1:13" x14ac:dyDescent="0.2">
      <c r="A29" s="2" t="s">
        <v>27</v>
      </c>
      <c r="B29" s="2" t="s">
        <v>209</v>
      </c>
      <c r="C29" s="3">
        <v>165319</v>
      </c>
      <c r="D29" s="4">
        <v>5</v>
      </c>
      <c r="E29" s="4">
        <v>4</v>
      </c>
      <c r="F29" s="4">
        <v>5</v>
      </c>
      <c r="G29" s="4">
        <v>5</v>
      </c>
      <c r="H29" s="4">
        <v>5</v>
      </c>
      <c r="I29" s="4">
        <v>5</v>
      </c>
      <c r="J29" s="5">
        <v>0.97</v>
      </c>
      <c r="K29" s="2" t="s">
        <v>269</v>
      </c>
      <c r="L29" s="2" t="s">
        <v>269</v>
      </c>
      <c r="M29" s="2" t="s">
        <v>270</v>
      </c>
    </row>
    <row r="30" spans="1:13" x14ac:dyDescent="0.2">
      <c r="A30" s="2" t="s">
        <v>27</v>
      </c>
      <c r="B30" s="2" t="s">
        <v>209</v>
      </c>
      <c r="C30" s="3">
        <v>165319</v>
      </c>
      <c r="D30" s="4">
        <v>5</v>
      </c>
      <c r="E30" s="4">
        <v>4</v>
      </c>
      <c r="F30" s="4">
        <v>4</v>
      </c>
      <c r="G30" s="4">
        <v>5</v>
      </c>
      <c r="H30" s="4">
        <v>5</v>
      </c>
      <c r="I30" s="4">
        <v>5</v>
      </c>
      <c r="J30" s="5">
        <v>0.93</v>
      </c>
      <c r="K30" s="2" t="s">
        <v>269</v>
      </c>
      <c r="L30" s="2" t="s">
        <v>269</v>
      </c>
      <c r="M30" s="2" t="s">
        <v>271</v>
      </c>
    </row>
    <row r="31" spans="1:13" x14ac:dyDescent="0.2">
      <c r="A31" s="2" t="s">
        <v>27</v>
      </c>
      <c r="B31" s="2" t="s">
        <v>209</v>
      </c>
      <c r="C31" s="3">
        <v>165319</v>
      </c>
      <c r="D31" s="4">
        <v>5</v>
      </c>
      <c r="E31" s="4">
        <v>4</v>
      </c>
      <c r="F31" s="4">
        <v>4</v>
      </c>
      <c r="G31" s="4">
        <v>5</v>
      </c>
      <c r="H31" s="4">
        <v>5</v>
      </c>
      <c r="I31" s="4">
        <v>4</v>
      </c>
      <c r="J31" s="5">
        <v>0.9</v>
      </c>
      <c r="K31" s="2" t="s">
        <v>269</v>
      </c>
      <c r="L31" s="2" t="s">
        <v>269</v>
      </c>
      <c r="M31" s="2" t="s">
        <v>272</v>
      </c>
    </row>
    <row r="32" spans="1:13" x14ac:dyDescent="0.2">
      <c r="A32" s="2" t="s">
        <v>27</v>
      </c>
      <c r="B32" s="2" t="s">
        <v>209</v>
      </c>
      <c r="C32" s="3">
        <v>165319</v>
      </c>
      <c r="D32" s="4">
        <v>5</v>
      </c>
      <c r="E32" s="4">
        <v>4</v>
      </c>
      <c r="F32" s="4">
        <v>4</v>
      </c>
      <c r="G32" s="4">
        <v>4</v>
      </c>
      <c r="H32" s="4">
        <v>4</v>
      </c>
      <c r="I32" s="4">
        <v>4</v>
      </c>
      <c r="J32" s="5">
        <v>0.83</v>
      </c>
      <c r="K32" s="2" t="s">
        <v>269</v>
      </c>
      <c r="L32" s="2" t="s">
        <v>269</v>
      </c>
      <c r="M32" s="2" t="s">
        <v>283</v>
      </c>
    </row>
    <row r="33" spans="1:13" x14ac:dyDescent="0.2">
      <c r="A33" s="2" t="s">
        <v>27</v>
      </c>
      <c r="B33" s="2" t="s">
        <v>209</v>
      </c>
      <c r="C33" s="3">
        <v>165319</v>
      </c>
      <c r="D33" s="4">
        <v>5</v>
      </c>
      <c r="E33" s="4">
        <v>4</v>
      </c>
      <c r="F33" s="4">
        <v>3</v>
      </c>
      <c r="G33" s="4">
        <v>4</v>
      </c>
      <c r="H33" s="4">
        <v>5</v>
      </c>
      <c r="I33" s="4">
        <v>4</v>
      </c>
      <c r="J33" s="5">
        <v>0.83</v>
      </c>
      <c r="K33" s="2" t="s">
        <v>269</v>
      </c>
      <c r="L33" s="2" t="s">
        <v>269</v>
      </c>
      <c r="M33" s="2" t="s">
        <v>284</v>
      </c>
    </row>
    <row r="34" spans="1:13" x14ac:dyDescent="0.2">
      <c r="A34" s="2" t="s">
        <v>27</v>
      </c>
      <c r="B34" s="2" t="s">
        <v>209</v>
      </c>
      <c r="C34" s="3">
        <v>165319</v>
      </c>
      <c r="D34" s="4">
        <v>5</v>
      </c>
      <c r="E34" s="4">
        <v>5</v>
      </c>
      <c r="F34" s="4">
        <v>5</v>
      </c>
      <c r="G34" s="4">
        <v>5</v>
      </c>
      <c r="H34" s="4">
        <v>5</v>
      </c>
      <c r="I34" s="4">
        <v>3</v>
      </c>
      <c r="J34" s="5">
        <v>0.93</v>
      </c>
      <c r="K34" s="2" t="s">
        <v>269</v>
      </c>
      <c r="L34" s="2" t="s">
        <v>199</v>
      </c>
      <c r="M34" s="2" t="s">
        <v>275</v>
      </c>
    </row>
    <row r="35" spans="1:13" x14ac:dyDescent="0.2">
      <c r="A35" s="2" t="s">
        <v>27</v>
      </c>
      <c r="B35" s="2" t="s">
        <v>209</v>
      </c>
      <c r="C35" s="3">
        <v>165319</v>
      </c>
      <c r="D35" s="4">
        <v>5</v>
      </c>
      <c r="E35" s="4">
        <v>5</v>
      </c>
      <c r="F35" s="4">
        <v>5</v>
      </c>
      <c r="G35" s="4">
        <v>5</v>
      </c>
      <c r="H35" s="4">
        <v>5</v>
      </c>
      <c r="I35" s="4">
        <v>5</v>
      </c>
      <c r="J35" s="5">
        <v>1</v>
      </c>
      <c r="K35" s="2" t="s">
        <v>269</v>
      </c>
      <c r="L35" s="2" t="s">
        <v>269</v>
      </c>
      <c r="M35" s="2" t="s">
        <v>276</v>
      </c>
    </row>
    <row r="36" spans="1:13" x14ac:dyDescent="0.2">
      <c r="A36" s="2" t="s">
        <v>27</v>
      </c>
      <c r="B36" s="2" t="s">
        <v>209</v>
      </c>
      <c r="C36" s="3">
        <v>165319</v>
      </c>
      <c r="D36" s="4">
        <v>5</v>
      </c>
      <c r="E36" s="4">
        <v>4</v>
      </c>
      <c r="F36" s="4">
        <v>5</v>
      </c>
      <c r="G36" s="4">
        <v>5</v>
      </c>
      <c r="H36" s="4">
        <v>4</v>
      </c>
      <c r="I36" s="4">
        <v>4</v>
      </c>
      <c r="J36" s="5">
        <v>0.9</v>
      </c>
      <c r="K36" s="2" t="s">
        <v>269</v>
      </c>
      <c r="L36" s="2" t="s">
        <v>269</v>
      </c>
      <c r="M36" s="2" t="s">
        <v>277</v>
      </c>
    </row>
    <row r="37" spans="1:13" x14ac:dyDescent="0.2">
      <c r="A37" s="2" t="s">
        <v>27</v>
      </c>
      <c r="B37" s="2" t="s">
        <v>209</v>
      </c>
      <c r="C37" s="3">
        <v>165319</v>
      </c>
      <c r="D37" s="4">
        <v>5</v>
      </c>
      <c r="E37" s="4">
        <v>4</v>
      </c>
      <c r="F37" s="4">
        <v>5</v>
      </c>
      <c r="G37" s="4">
        <v>5</v>
      </c>
      <c r="H37" s="4">
        <v>5</v>
      </c>
      <c r="I37" s="4">
        <v>4</v>
      </c>
      <c r="J37" s="5">
        <v>0.93</v>
      </c>
      <c r="K37" s="2" t="s">
        <v>269</v>
      </c>
      <c r="L37" s="2" t="s">
        <v>269</v>
      </c>
      <c r="M37" s="2" t="s">
        <v>278</v>
      </c>
    </row>
    <row r="38" spans="1:13" x14ac:dyDescent="0.2">
      <c r="A38" s="2" t="s">
        <v>27</v>
      </c>
      <c r="B38" s="2" t="s">
        <v>209</v>
      </c>
      <c r="C38" s="3">
        <v>165319</v>
      </c>
      <c r="D38" s="4">
        <v>5</v>
      </c>
      <c r="E38" s="4">
        <v>5</v>
      </c>
      <c r="F38" s="4">
        <v>5</v>
      </c>
      <c r="G38" s="4">
        <v>5</v>
      </c>
      <c r="H38" s="4">
        <v>5</v>
      </c>
      <c r="I38" s="4">
        <v>5</v>
      </c>
      <c r="J38" s="5">
        <v>1</v>
      </c>
      <c r="K38" s="2" t="s">
        <v>269</v>
      </c>
      <c r="L38" s="2" t="s">
        <v>269</v>
      </c>
      <c r="M38" s="2" t="s">
        <v>279</v>
      </c>
    </row>
    <row r="39" spans="1:13" x14ac:dyDescent="0.2">
      <c r="A39" s="2" t="s">
        <v>27</v>
      </c>
      <c r="B39" s="2" t="s">
        <v>209</v>
      </c>
      <c r="C39" s="3">
        <v>165319</v>
      </c>
      <c r="D39" s="4">
        <v>5</v>
      </c>
      <c r="E39" s="4">
        <v>5</v>
      </c>
      <c r="F39" s="4">
        <v>5</v>
      </c>
      <c r="G39" s="4">
        <v>5</v>
      </c>
      <c r="H39" s="4">
        <v>5</v>
      </c>
      <c r="I39" s="4">
        <v>4</v>
      </c>
      <c r="J39" s="5">
        <v>0.97</v>
      </c>
      <c r="K39" s="2" t="s">
        <v>269</v>
      </c>
      <c r="L39" s="2" t="s">
        <v>273</v>
      </c>
      <c r="M39" s="2" t="s">
        <v>280</v>
      </c>
    </row>
    <row r="40" spans="1:13" x14ac:dyDescent="0.2">
      <c r="A40" s="2" t="s">
        <v>27</v>
      </c>
      <c r="B40" s="2" t="s">
        <v>209</v>
      </c>
      <c r="C40" s="3">
        <v>165319</v>
      </c>
      <c r="D40" s="4">
        <v>5</v>
      </c>
      <c r="E40" s="4">
        <v>5</v>
      </c>
      <c r="F40" s="4">
        <v>4</v>
      </c>
      <c r="G40" s="4">
        <v>5</v>
      </c>
      <c r="H40" s="4">
        <v>5</v>
      </c>
      <c r="I40" s="4">
        <v>5</v>
      </c>
      <c r="J40" s="5">
        <v>0.97</v>
      </c>
      <c r="K40" s="2" t="s">
        <v>269</v>
      </c>
      <c r="L40" s="2" t="s">
        <v>269</v>
      </c>
      <c r="M40" s="2" t="s">
        <v>281</v>
      </c>
    </row>
    <row r="41" spans="1:13" x14ac:dyDescent="0.2">
      <c r="A41" s="2" t="s">
        <v>27</v>
      </c>
      <c r="B41" s="2" t="s">
        <v>209</v>
      </c>
      <c r="C41" s="3">
        <v>165319</v>
      </c>
      <c r="D41" s="4">
        <v>5</v>
      </c>
      <c r="E41" s="4">
        <v>5</v>
      </c>
      <c r="F41" s="4">
        <v>5</v>
      </c>
      <c r="G41" s="4">
        <v>5</v>
      </c>
      <c r="H41" s="4">
        <v>5</v>
      </c>
      <c r="I41" s="4">
        <v>4</v>
      </c>
      <c r="J41" s="5">
        <v>0.97</v>
      </c>
      <c r="K41" s="2" t="s">
        <v>269</v>
      </c>
      <c r="L41" s="2" t="s">
        <v>269</v>
      </c>
      <c r="M41" s="2" t="s">
        <v>285</v>
      </c>
    </row>
    <row r="42" spans="1:13" x14ac:dyDescent="0.2">
      <c r="A42" s="2" t="s">
        <v>31</v>
      </c>
      <c r="B42" s="2" t="s">
        <v>212</v>
      </c>
      <c r="C42" s="3">
        <v>358832</v>
      </c>
      <c r="D42" s="4">
        <v>5</v>
      </c>
      <c r="E42" s="4">
        <v>4</v>
      </c>
      <c r="F42" s="4">
        <v>5</v>
      </c>
      <c r="G42" s="4">
        <v>5</v>
      </c>
      <c r="H42" s="4">
        <v>5</v>
      </c>
      <c r="I42" s="4">
        <v>4</v>
      </c>
      <c r="J42" s="5">
        <v>0.93</v>
      </c>
      <c r="K42" s="2" t="s">
        <v>269</v>
      </c>
      <c r="L42" s="2" t="s">
        <v>199</v>
      </c>
      <c r="M42" s="2" t="s">
        <v>282</v>
      </c>
    </row>
    <row r="43" spans="1:13" x14ac:dyDescent="0.2">
      <c r="A43" s="2" t="s">
        <v>31</v>
      </c>
      <c r="B43" s="2" t="s">
        <v>212</v>
      </c>
      <c r="C43" s="3">
        <v>358832</v>
      </c>
      <c r="D43" s="4">
        <v>5</v>
      </c>
      <c r="E43" s="4">
        <v>4</v>
      </c>
      <c r="F43" s="4">
        <v>5</v>
      </c>
      <c r="G43" s="4">
        <v>5</v>
      </c>
      <c r="H43" s="4">
        <v>5</v>
      </c>
      <c r="I43" s="4">
        <v>4</v>
      </c>
      <c r="J43" s="5">
        <v>0.93</v>
      </c>
      <c r="K43" s="2" t="s">
        <v>269</v>
      </c>
      <c r="L43" s="2" t="s">
        <v>199</v>
      </c>
      <c r="M43" s="2" t="s">
        <v>270</v>
      </c>
    </row>
    <row r="44" spans="1:13" x14ac:dyDescent="0.2">
      <c r="A44" s="2" t="s">
        <v>31</v>
      </c>
      <c r="B44" s="2" t="s">
        <v>212</v>
      </c>
      <c r="C44" s="3">
        <v>358832</v>
      </c>
      <c r="D44" s="4">
        <v>5</v>
      </c>
      <c r="E44" s="4">
        <v>4</v>
      </c>
      <c r="F44" s="4">
        <v>4</v>
      </c>
      <c r="G44" s="4">
        <v>4</v>
      </c>
      <c r="H44" s="4">
        <v>5</v>
      </c>
      <c r="I44" s="4">
        <v>4</v>
      </c>
      <c r="J44" s="5">
        <v>0.87</v>
      </c>
      <c r="K44" s="2" t="s">
        <v>269</v>
      </c>
      <c r="L44" s="2" t="s">
        <v>199</v>
      </c>
      <c r="M44" s="2" t="s">
        <v>271</v>
      </c>
    </row>
    <row r="45" spans="1:13" x14ac:dyDescent="0.2">
      <c r="A45" s="2" t="s">
        <v>31</v>
      </c>
      <c r="B45" s="2" t="s">
        <v>212</v>
      </c>
      <c r="C45" s="3">
        <v>358832</v>
      </c>
      <c r="D45" s="4">
        <v>4</v>
      </c>
      <c r="E45" s="4">
        <v>4</v>
      </c>
      <c r="F45" s="4">
        <v>4</v>
      </c>
      <c r="G45" s="4">
        <v>5</v>
      </c>
      <c r="H45" s="4">
        <v>5</v>
      </c>
      <c r="I45" s="4">
        <v>4</v>
      </c>
      <c r="J45" s="5">
        <v>0.87</v>
      </c>
      <c r="K45" s="2" t="s">
        <v>269</v>
      </c>
      <c r="L45" s="2" t="s">
        <v>199</v>
      </c>
      <c r="M45" s="2" t="s">
        <v>272</v>
      </c>
    </row>
    <row r="46" spans="1:13" x14ac:dyDescent="0.2">
      <c r="A46" s="2" t="s">
        <v>31</v>
      </c>
      <c r="B46" s="2" t="s">
        <v>212</v>
      </c>
      <c r="C46" s="3">
        <v>358832</v>
      </c>
      <c r="D46" s="4">
        <v>4</v>
      </c>
      <c r="E46" s="4">
        <v>4</v>
      </c>
      <c r="F46" s="4">
        <v>4</v>
      </c>
      <c r="G46" s="4">
        <v>4</v>
      </c>
      <c r="H46" s="4">
        <v>4</v>
      </c>
      <c r="I46" s="4">
        <v>4</v>
      </c>
      <c r="J46" s="5">
        <v>0.8</v>
      </c>
      <c r="K46" s="2" t="s">
        <v>269</v>
      </c>
      <c r="L46" s="2" t="s">
        <v>269</v>
      </c>
      <c r="M46" s="2" t="s">
        <v>283</v>
      </c>
    </row>
    <row r="47" spans="1:13" x14ac:dyDescent="0.2">
      <c r="A47" s="2" t="s">
        <v>31</v>
      </c>
      <c r="B47" s="2" t="s">
        <v>212</v>
      </c>
      <c r="C47" s="3">
        <v>358832</v>
      </c>
      <c r="D47" s="4">
        <v>5</v>
      </c>
      <c r="E47" s="4">
        <v>4</v>
      </c>
      <c r="F47" s="4">
        <v>3</v>
      </c>
      <c r="G47" s="4">
        <v>4</v>
      </c>
      <c r="H47" s="4">
        <v>5</v>
      </c>
      <c r="I47" s="4">
        <v>4</v>
      </c>
      <c r="J47" s="5">
        <v>0.83</v>
      </c>
      <c r="K47" s="2" t="s">
        <v>269</v>
      </c>
      <c r="L47" s="2" t="s">
        <v>199</v>
      </c>
      <c r="M47" s="2" t="s">
        <v>284</v>
      </c>
    </row>
    <row r="48" spans="1:13" x14ac:dyDescent="0.2">
      <c r="A48" s="2" t="s">
        <v>31</v>
      </c>
      <c r="B48" s="2" t="s">
        <v>212</v>
      </c>
      <c r="C48" s="3">
        <v>358832</v>
      </c>
      <c r="D48" s="4">
        <v>5</v>
      </c>
      <c r="E48" s="4">
        <v>5</v>
      </c>
      <c r="F48" s="4">
        <v>5</v>
      </c>
      <c r="G48" s="4">
        <v>5</v>
      </c>
      <c r="H48" s="4">
        <v>5</v>
      </c>
      <c r="I48" s="4">
        <v>4</v>
      </c>
      <c r="J48" s="5">
        <v>0.97</v>
      </c>
      <c r="K48" s="2" t="s">
        <v>269</v>
      </c>
      <c r="L48" s="2" t="s">
        <v>199</v>
      </c>
      <c r="M48" s="2" t="s">
        <v>275</v>
      </c>
    </row>
    <row r="49" spans="1:13" x14ac:dyDescent="0.2">
      <c r="A49" s="2" t="s">
        <v>31</v>
      </c>
      <c r="B49" s="2" t="s">
        <v>212</v>
      </c>
      <c r="C49" s="3">
        <v>358832</v>
      </c>
      <c r="D49" s="4">
        <v>5</v>
      </c>
      <c r="E49" s="4">
        <v>5</v>
      </c>
      <c r="F49" s="4">
        <v>5</v>
      </c>
      <c r="G49" s="4">
        <v>5</v>
      </c>
      <c r="H49" s="4">
        <v>5</v>
      </c>
      <c r="I49" s="4">
        <v>5</v>
      </c>
      <c r="J49" s="5">
        <v>1</v>
      </c>
      <c r="K49" s="2" t="s">
        <v>269</v>
      </c>
      <c r="L49" s="2" t="s">
        <v>199</v>
      </c>
      <c r="M49" s="2" t="s">
        <v>276</v>
      </c>
    </row>
    <row r="50" spans="1:13" x14ac:dyDescent="0.2">
      <c r="A50" s="2" t="s">
        <v>31</v>
      </c>
      <c r="B50" s="2" t="s">
        <v>212</v>
      </c>
      <c r="C50" s="3">
        <v>358832</v>
      </c>
      <c r="D50" s="4">
        <v>4</v>
      </c>
      <c r="E50" s="4">
        <v>4</v>
      </c>
      <c r="F50" s="4">
        <v>4</v>
      </c>
      <c r="G50" s="4">
        <v>4</v>
      </c>
      <c r="H50" s="4">
        <v>5</v>
      </c>
      <c r="I50" s="4">
        <v>3</v>
      </c>
      <c r="J50" s="5">
        <v>0.8</v>
      </c>
      <c r="K50" s="2" t="s">
        <v>269</v>
      </c>
      <c r="L50" s="2" t="s">
        <v>269</v>
      </c>
      <c r="M50" s="2" t="s">
        <v>277</v>
      </c>
    </row>
    <row r="51" spans="1:13" x14ac:dyDescent="0.2">
      <c r="A51" s="2" t="s">
        <v>31</v>
      </c>
      <c r="B51" s="2" t="s">
        <v>212</v>
      </c>
      <c r="C51" s="3">
        <v>358832</v>
      </c>
      <c r="D51" s="4">
        <v>5</v>
      </c>
      <c r="E51" s="4">
        <v>4</v>
      </c>
      <c r="F51" s="4">
        <v>4</v>
      </c>
      <c r="G51" s="4">
        <v>4</v>
      </c>
      <c r="H51" s="4">
        <v>5</v>
      </c>
      <c r="I51" s="4">
        <v>4</v>
      </c>
      <c r="J51" s="5">
        <v>0.87</v>
      </c>
      <c r="K51" s="2" t="s">
        <v>269</v>
      </c>
      <c r="L51" s="2" t="s">
        <v>199</v>
      </c>
      <c r="M51" s="2" t="s">
        <v>278</v>
      </c>
    </row>
    <row r="52" spans="1:13" x14ac:dyDescent="0.2">
      <c r="A52" s="2" t="s">
        <v>31</v>
      </c>
      <c r="B52" s="2" t="s">
        <v>212</v>
      </c>
      <c r="C52" s="3">
        <v>358832</v>
      </c>
      <c r="D52" s="4">
        <v>5</v>
      </c>
      <c r="E52" s="4">
        <v>5</v>
      </c>
      <c r="F52" s="4">
        <v>5</v>
      </c>
      <c r="G52" s="4">
        <v>5</v>
      </c>
      <c r="H52" s="4">
        <v>5</v>
      </c>
      <c r="I52" s="4">
        <v>5</v>
      </c>
      <c r="J52" s="5">
        <v>1</v>
      </c>
      <c r="K52" s="2" t="s">
        <v>269</v>
      </c>
      <c r="L52" s="2" t="s">
        <v>199</v>
      </c>
      <c r="M52" s="2" t="s">
        <v>279</v>
      </c>
    </row>
    <row r="53" spans="1:13" x14ac:dyDescent="0.2">
      <c r="A53" s="2" t="s">
        <v>31</v>
      </c>
      <c r="B53" s="2" t="s">
        <v>212</v>
      </c>
      <c r="C53" s="3">
        <v>358832</v>
      </c>
      <c r="D53" s="4">
        <v>5</v>
      </c>
      <c r="E53" s="4">
        <v>5</v>
      </c>
      <c r="F53" s="4">
        <v>5</v>
      </c>
      <c r="G53" s="4">
        <v>5</v>
      </c>
      <c r="H53" s="4">
        <v>5</v>
      </c>
      <c r="I53" s="4">
        <v>5</v>
      </c>
      <c r="J53" s="5">
        <v>1</v>
      </c>
      <c r="K53" s="2" t="s">
        <v>269</v>
      </c>
      <c r="L53" s="2" t="s">
        <v>199</v>
      </c>
      <c r="M53" s="2" t="s">
        <v>280</v>
      </c>
    </row>
    <row r="54" spans="1:13" x14ac:dyDescent="0.2">
      <c r="A54" s="2" t="s">
        <v>31</v>
      </c>
      <c r="B54" s="2" t="s">
        <v>212</v>
      </c>
      <c r="C54" s="3">
        <v>358832</v>
      </c>
      <c r="D54" s="4">
        <v>5</v>
      </c>
      <c r="E54" s="4">
        <v>4</v>
      </c>
      <c r="F54" s="4">
        <v>5</v>
      </c>
      <c r="G54" s="4">
        <v>5</v>
      </c>
      <c r="H54" s="4">
        <v>5</v>
      </c>
      <c r="I54" s="4">
        <v>5</v>
      </c>
      <c r="J54" s="5">
        <v>0.97</v>
      </c>
      <c r="K54" s="2" t="s">
        <v>269</v>
      </c>
      <c r="L54" s="2" t="s">
        <v>199</v>
      </c>
      <c r="M54" s="2" t="s">
        <v>281</v>
      </c>
    </row>
    <row r="55" spans="1:13" x14ac:dyDescent="0.2">
      <c r="A55" s="2" t="s">
        <v>31</v>
      </c>
      <c r="B55" s="2" t="s">
        <v>212</v>
      </c>
      <c r="C55" s="3">
        <v>358832</v>
      </c>
      <c r="D55" s="4">
        <v>5</v>
      </c>
      <c r="E55" s="4">
        <v>5</v>
      </c>
      <c r="F55" s="4">
        <v>5</v>
      </c>
      <c r="G55" s="4">
        <v>5</v>
      </c>
      <c r="H55" s="4">
        <v>5</v>
      </c>
      <c r="I55" s="4">
        <v>4</v>
      </c>
      <c r="J55" s="5">
        <v>0.97</v>
      </c>
      <c r="K55" s="2" t="s">
        <v>269</v>
      </c>
      <c r="L55" s="2" t="s">
        <v>199</v>
      </c>
      <c r="M55" s="2" t="s">
        <v>285</v>
      </c>
    </row>
    <row r="56" spans="1:13" x14ac:dyDescent="0.2">
      <c r="A56" s="2" t="s">
        <v>40</v>
      </c>
      <c r="B56" s="2" t="s">
        <v>215</v>
      </c>
      <c r="C56" s="3">
        <v>451273</v>
      </c>
      <c r="D56" s="4">
        <v>4</v>
      </c>
      <c r="E56" s="4">
        <v>4</v>
      </c>
      <c r="F56" s="4">
        <v>4</v>
      </c>
      <c r="G56" s="4">
        <v>4</v>
      </c>
      <c r="H56" s="4">
        <v>5</v>
      </c>
      <c r="I56" s="4">
        <v>4</v>
      </c>
      <c r="J56" s="5">
        <v>0.83</v>
      </c>
      <c r="K56" s="2" t="s">
        <v>269</v>
      </c>
      <c r="L56" s="2" t="s">
        <v>199</v>
      </c>
      <c r="M56" s="2" t="s">
        <v>282</v>
      </c>
    </row>
    <row r="57" spans="1:13" x14ac:dyDescent="0.2">
      <c r="A57" s="2" t="s">
        <v>40</v>
      </c>
      <c r="B57" s="2" t="s">
        <v>215</v>
      </c>
      <c r="C57" s="3">
        <v>451273</v>
      </c>
      <c r="D57" s="4">
        <v>5</v>
      </c>
      <c r="E57" s="4">
        <v>5</v>
      </c>
      <c r="F57" s="4">
        <v>5</v>
      </c>
      <c r="G57" s="4">
        <v>5</v>
      </c>
      <c r="H57" s="4">
        <v>5</v>
      </c>
      <c r="I57" s="4">
        <v>3</v>
      </c>
      <c r="J57" s="5">
        <v>0.93</v>
      </c>
      <c r="K57" s="2" t="s">
        <v>269</v>
      </c>
      <c r="L57" s="2" t="s">
        <v>199</v>
      </c>
      <c r="M57" s="2" t="s">
        <v>270</v>
      </c>
    </row>
    <row r="58" spans="1:13" x14ac:dyDescent="0.2">
      <c r="A58" s="2" t="s">
        <v>40</v>
      </c>
      <c r="B58" s="2" t="s">
        <v>215</v>
      </c>
      <c r="C58" s="3">
        <v>451273</v>
      </c>
      <c r="D58" s="4">
        <v>5</v>
      </c>
      <c r="E58" s="4">
        <v>4</v>
      </c>
      <c r="F58" s="4">
        <v>4</v>
      </c>
      <c r="G58" s="4">
        <v>4</v>
      </c>
      <c r="H58" s="4">
        <v>5</v>
      </c>
      <c r="I58" s="4">
        <v>5</v>
      </c>
      <c r="J58" s="5">
        <v>0.9</v>
      </c>
      <c r="K58" s="2" t="s">
        <v>269</v>
      </c>
      <c r="L58" s="2" t="s">
        <v>199</v>
      </c>
      <c r="M58" s="2" t="s">
        <v>271</v>
      </c>
    </row>
    <row r="59" spans="1:13" x14ac:dyDescent="0.2">
      <c r="A59" s="2" t="s">
        <v>40</v>
      </c>
      <c r="B59" s="2" t="s">
        <v>215</v>
      </c>
      <c r="C59" s="3">
        <v>451273</v>
      </c>
      <c r="D59" s="4">
        <v>4</v>
      </c>
      <c r="E59" s="4">
        <v>4</v>
      </c>
      <c r="F59" s="4">
        <v>4</v>
      </c>
      <c r="G59" s="4">
        <v>5</v>
      </c>
      <c r="H59" s="4">
        <v>5</v>
      </c>
      <c r="I59" s="4">
        <v>4</v>
      </c>
      <c r="J59" s="5">
        <v>0.87</v>
      </c>
      <c r="K59" s="2" t="s">
        <v>269</v>
      </c>
      <c r="L59" s="2" t="s">
        <v>199</v>
      </c>
      <c r="M59" s="2" t="s">
        <v>272</v>
      </c>
    </row>
    <row r="60" spans="1:13" x14ac:dyDescent="0.2">
      <c r="A60" s="2" t="s">
        <v>40</v>
      </c>
      <c r="B60" s="2" t="s">
        <v>215</v>
      </c>
      <c r="C60" s="3">
        <v>451273</v>
      </c>
      <c r="D60" s="4">
        <v>4</v>
      </c>
      <c r="E60" s="4">
        <v>4</v>
      </c>
      <c r="F60" s="4">
        <v>4</v>
      </c>
      <c r="G60" s="4">
        <v>4</v>
      </c>
      <c r="H60" s="4">
        <v>4</v>
      </c>
      <c r="I60" s="4">
        <v>3</v>
      </c>
      <c r="J60" s="5">
        <v>0.77</v>
      </c>
      <c r="K60" s="2" t="s">
        <v>269</v>
      </c>
      <c r="L60" s="2" t="s">
        <v>269</v>
      </c>
      <c r="M60" s="2" t="s">
        <v>283</v>
      </c>
    </row>
    <row r="61" spans="1:13" x14ac:dyDescent="0.2">
      <c r="A61" s="2" t="s">
        <v>40</v>
      </c>
      <c r="B61" s="2" t="s">
        <v>215</v>
      </c>
      <c r="C61" s="3">
        <v>451273</v>
      </c>
      <c r="D61" s="4">
        <v>5</v>
      </c>
      <c r="E61" s="4">
        <v>4</v>
      </c>
      <c r="F61" s="4">
        <v>3</v>
      </c>
      <c r="G61" s="4">
        <v>4</v>
      </c>
      <c r="H61" s="4">
        <v>5</v>
      </c>
      <c r="I61" s="4">
        <v>4</v>
      </c>
      <c r="J61" s="5">
        <v>0.83</v>
      </c>
      <c r="K61" s="2" t="s">
        <v>269</v>
      </c>
      <c r="L61" s="2" t="s">
        <v>199</v>
      </c>
      <c r="M61" s="2" t="s">
        <v>284</v>
      </c>
    </row>
    <row r="62" spans="1:13" x14ac:dyDescent="0.2">
      <c r="A62" s="2" t="s">
        <v>40</v>
      </c>
      <c r="B62" s="2" t="s">
        <v>215</v>
      </c>
      <c r="C62" s="3">
        <v>451273</v>
      </c>
      <c r="D62" s="4">
        <v>5</v>
      </c>
      <c r="E62" s="4">
        <v>5</v>
      </c>
      <c r="F62" s="4">
        <v>5</v>
      </c>
      <c r="G62" s="4">
        <v>5</v>
      </c>
      <c r="H62" s="4">
        <v>5</v>
      </c>
      <c r="I62" s="4">
        <v>5</v>
      </c>
      <c r="J62" s="5">
        <v>1</v>
      </c>
      <c r="K62" s="2" t="s">
        <v>269</v>
      </c>
      <c r="L62" s="2" t="s">
        <v>199</v>
      </c>
      <c r="M62" s="2" t="s">
        <v>275</v>
      </c>
    </row>
    <row r="63" spans="1:13" x14ac:dyDescent="0.2">
      <c r="A63" s="2" t="s">
        <v>40</v>
      </c>
      <c r="B63" s="2" t="s">
        <v>215</v>
      </c>
      <c r="C63" s="3">
        <v>451273</v>
      </c>
      <c r="D63" s="4">
        <v>5</v>
      </c>
      <c r="E63" s="4">
        <v>5</v>
      </c>
      <c r="F63" s="4">
        <v>5</v>
      </c>
      <c r="G63" s="4">
        <v>5</v>
      </c>
      <c r="H63" s="4">
        <v>5</v>
      </c>
      <c r="I63" s="4">
        <v>4</v>
      </c>
      <c r="J63" s="5">
        <v>0.97</v>
      </c>
      <c r="K63" s="2" t="s">
        <v>269</v>
      </c>
      <c r="L63" s="2" t="s">
        <v>199</v>
      </c>
      <c r="M63" s="2" t="s">
        <v>276</v>
      </c>
    </row>
    <row r="64" spans="1:13" x14ac:dyDescent="0.2">
      <c r="A64" s="2" t="s">
        <v>40</v>
      </c>
      <c r="B64" s="2" t="s">
        <v>215</v>
      </c>
      <c r="C64" s="3">
        <v>451273</v>
      </c>
      <c r="D64" s="4">
        <v>4</v>
      </c>
      <c r="E64" s="4">
        <v>4</v>
      </c>
      <c r="F64" s="4">
        <v>4</v>
      </c>
      <c r="G64" s="4">
        <v>4</v>
      </c>
      <c r="H64" s="4">
        <v>4</v>
      </c>
      <c r="I64" s="4">
        <v>3</v>
      </c>
      <c r="J64" s="5">
        <v>0.77</v>
      </c>
      <c r="K64" s="2" t="s">
        <v>269</v>
      </c>
      <c r="L64" s="2" t="s">
        <v>269</v>
      </c>
      <c r="M64" s="2" t="s">
        <v>277</v>
      </c>
    </row>
    <row r="65" spans="1:13" x14ac:dyDescent="0.2">
      <c r="A65" s="2" t="s">
        <v>40</v>
      </c>
      <c r="B65" s="2" t="s">
        <v>215</v>
      </c>
      <c r="C65" s="3">
        <v>451273</v>
      </c>
      <c r="D65" s="4">
        <v>5</v>
      </c>
      <c r="E65" s="4">
        <v>4</v>
      </c>
      <c r="F65" s="4">
        <v>4</v>
      </c>
      <c r="G65" s="4">
        <v>4</v>
      </c>
      <c r="H65" s="4">
        <v>4</v>
      </c>
      <c r="I65" s="4">
        <v>4</v>
      </c>
      <c r="J65" s="5">
        <v>0.83</v>
      </c>
      <c r="K65" s="2" t="s">
        <v>269</v>
      </c>
      <c r="L65" s="2" t="s">
        <v>269</v>
      </c>
      <c r="M65" s="2" t="s">
        <v>278</v>
      </c>
    </row>
    <row r="66" spans="1:13" x14ac:dyDescent="0.2">
      <c r="A66" s="2" t="s">
        <v>40</v>
      </c>
      <c r="B66" s="2" t="s">
        <v>215</v>
      </c>
      <c r="C66" s="3">
        <v>451273</v>
      </c>
      <c r="D66" s="4">
        <v>5</v>
      </c>
      <c r="E66" s="4">
        <v>5</v>
      </c>
      <c r="F66" s="4">
        <v>5</v>
      </c>
      <c r="G66" s="4">
        <v>5</v>
      </c>
      <c r="H66" s="4">
        <v>5</v>
      </c>
      <c r="I66" s="4">
        <v>5</v>
      </c>
      <c r="J66" s="5">
        <v>1</v>
      </c>
      <c r="K66" s="2" t="s">
        <v>269</v>
      </c>
      <c r="L66" s="2" t="s">
        <v>199</v>
      </c>
      <c r="M66" s="2" t="s">
        <v>279</v>
      </c>
    </row>
    <row r="67" spans="1:13" x14ac:dyDescent="0.2">
      <c r="A67" s="2" t="s">
        <v>40</v>
      </c>
      <c r="B67" s="2" t="s">
        <v>215</v>
      </c>
      <c r="C67" s="3">
        <v>451273</v>
      </c>
      <c r="D67" s="4">
        <v>5</v>
      </c>
      <c r="E67" s="4">
        <v>5</v>
      </c>
      <c r="F67" s="4">
        <v>5</v>
      </c>
      <c r="G67" s="4">
        <v>5</v>
      </c>
      <c r="H67" s="4">
        <v>5</v>
      </c>
      <c r="I67" s="4">
        <v>5</v>
      </c>
      <c r="J67" s="5">
        <v>1</v>
      </c>
      <c r="K67" s="2" t="s">
        <v>269</v>
      </c>
      <c r="L67" s="2" t="s">
        <v>199</v>
      </c>
      <c r="M67" s="2" t="s">
        <v>280</v>
      </c>
    </row>
    <row r="68" spans="1:13" x14ac:dyDescent="0.2">
      <c r="A68" s="2" t="s">
        <v>40</v>
      </c>
      <c r="B68" s="2" t="s">
        <v>215</v>
      </c>
      <c r="C68" s="3">
        <v>451273</v>
      </c>
      <c r="D68" s="4">
        <v>5</v>
      </c>
      <c r="E68" s="4">
        <v>4</v>
      </c>
      <c r="F68" s="4">
        <v>5</v>
      </c>
      <c r="G68" s="4">
        <v>5</v>
      </c>
      <c r="H68" s="4">
        <v>5</v>
      </c>
      <c r="I68" s="4">
        <v>3</v>
      </c>
      <c r="J68" s="5">
        <v>0.9</v>
      </c>
      <c r="K68" s="2" t="s">
        <v>269</v>
      </c>
      <c r="L68" s="2" t="s">
        <v>199</v>
      </c>
      <c r="M68" s="2" t="s">
        <v>281</v>
      </c>
    </row>
    <row r="69" spans="1:13" x14ac:dyDescent="0.2">
      <c r="A69" s="2" t="s">
        <v>40</v>
      </c>
      <c r="B69" s="2" t="s">
        <v>215</v>
      </c>
      <c r="C69" s="3">
        <v>451273</v>
      </c>
      <c r="D69" s="4">
        <v>5</v>
      </c>
      <c r="E69" s="4">
        <v>5</v>
      </c>
      <c r="F69" s="4">
        <v>5</v>
      </c>
      <c r="G69" s="4">
        <v>5</v>
      </c>
      <c r="H69" s="4">
        <v>5</v>
      </c>
      <c r="I69" s="4">
        <v>5</v>
      </c>
      <c r="J69" s="5">
        <v>1</v>
      </c>
      <c r="K69" s="2" t="s">
        <v>269</v>
      </c>
      <c r="L69" s="2" t="s">
        <v>269</v>
      </c>
      <c r="M69" s="2" t="s">
        <v>285</v>
      </c>
    </row>
    <row r="70" spans="1:13" x14ac:dyDescent="0.2">
      <c r="A70" s="2" t="s">
        <v>67</v>
      </c>
      <c r="B70" s="2" t="s">
        <v>185</v>
      </c>
      <c r="C70" s="3">
        <v>38000</v>
      </c>
      <c r="D70" s="4">
        <v>2</v>
      </c>
      <c r="E70" s="4">
        <v>2</v>
      </c>
      <c r="F70" s="4">
        <v>1</v>
      </c>
      <c r="G70" s="4">
        <v>1</v>
      </c>
      <c r="H70" s="4">
        <v>3</v>
      </c>
      <c r="I70" s="4">
        <v>2</v>
      </c>
      <c r="J70" s="5">
        <v>0.37</v>
      </c>
      <c r="K70" s="2" t="s">
        <v>269</v>
      </c>
      <c r="L70" s="2" t="s">
        <v>199</v>
      </c>
      <c r="M70" s="2" t="s">
        <v>271</v>
      </c>
    </row>
    <row r="71" spans="1:13" x14ac:dyDescent="0.2">
      <c r="A71" s="2" t="s">
        <v>67</v>
      </c>
      <c r="B71" s="2" t="s">
        <v>185</v>
      </c>
      <c r="C71" s="3">
        <v>38000</v>
      </c>
      <c r="D71" s="4">
        <v>4</v>
      </c>
      <c r="E71" s="4">
        <v>4</v>
      </c>
      <c r="F71" s="4">
        <v>4</v>
      </c>
      <c r="G71" s="4">
        <v>4</v>
      </c>
      <c r="H71" s="4">
        <v>3</v>
      </c>
      <c r="I71" s="4">
        <v>4</v>
      </c>
      <c r="J71" s="5">
        <v>0.77</v>
      </c>
      <c r="K71" s="2" t="s">
        <v>269</v>
      </c>
      <c r="L71" s="2" t="s">
        <v>273</v>
      </c>
      <c r="M71" s="2" t="s">
        <v>272</v>
      </c>
    </row>
    <row r="72" spans="1:13" x14ac:dyDescent="0.2">
      <c r="A72" s="2" t="s">
        <v>67</v>
      </c>
      <c r="B72" s="2" t="s">
        <v>185</v>
      </c>
      <c r="C72" s="3">
        <v>38000</v>
      </c>
      <c r="D72" s="4">
        <v>3</v>
      </c>
      <c r="E72" s="4">
        <v>4</v>
      </c>
      <c r="F72" s="4">
        <v>4</v>
      </c>
      <c r="G72" s="4">
        <v>4</v>
      </c>
      <c r="H72" s="4">
        <v>3</v>
      </c>
      <c r="I72" s="4">
        <v>3</v>
      </c>
      <c r="J72" s="5">
        <v>0.7</v>
      </c>
      <c r="K72" s="2" t="s">
        <v>269</v>
      </c>
      <c r="L72" s="2" t="s">
        <v>199</v>
      </c>
      <c r="M72" s="2" t="s">
        <v>283</v>
      </c>
    </row>
    <row r="73" spans="1:13" x14ac:dyDescent="0.2">
      <c r="A73" s="2" t="s">
        <v>67</v>
      </c>
      <c r="B73" s="2" t="s">
        <v>185</v>
      </c>
      <c r="C73" s="3">
        <v>38000</v>
      </c>
      <c r="D73" s="4">
        <v>5</v>
      </c>
      <c r="E73" s="4">
        <v>5</v>
      </c>
      <c r="F73" s="4">
        <v>5</v>
      </c>
      <c r="G73" s="4">
        <v>5</v>
      </c>
      <c r="H73" s="4">
        <v>4</v>
      </c>
      <c r="I73" s="4">
        <v>5</v>
      </c>
      <c r="J73" s="5">
        <v>0.97</v>
      </c>
      <c r="K73" s="2" t="s">
        <v>269</v>
      </c>
      <c r="L73" s="2" t="s">
        <v>273</v>
      </c>
      <c r="M73" s="2" t="s">
        <v>284</v>
      </c>
    </row>
    <row r="74" spans="1:13" x14ac:dyDescent="0.2">
      <c r="A74" s="2" t="s">
        <v>67</v>
      </c>
      <c r="B74" s="2" t="s">
        <v>185</v>
      </c>
      <c r="C74" s="3">
        <v>38000</v>
      </c>
      <c r="D74" s="4">
        <v>4</v>
      </c>
      <c r="E74" s="4">
        <v>4</v>
      </c>
      <c r="F74" s="4">
        <v>4</v>
      </c>
      <c r="G74" s="4">
        <v>4</v>
      </c>
      <c r="H74" s="4">
        <v>3</v>
      </c>
      <c r="I74" s="4">
        <v>4</v>
      </c>
      <c r="J74" s="5">
        <v>0.77</v>
      </c>
      <c r="K74" s="2" t="s">
        <v>269</v>
      </c>
      <c r="L74" s="2" t="s">
        <v>199</v>
      </c>
      <c r="M74" s="2" t="s">
        <v>274</v>
      </c>
    </row>
    <row r="75" spans="1:13" x14ac:dyDescent="0.2">
      <c r="A75" s="2" t="s">
        <v>67</v>
      </c>
      <c r="B75" s="2" t="s">
        <v>185</v>
      </c>
      <c r="C75" s="3">
        <v>38000</v>
      </c>
      <c r="D75" s="4">
        <v>4</v>
      </c>
      <c r="E75" s="4">
        <v>5</v>
      </c>
      <c r="F75" s="4">
        <v>3</v>
      </c>
      <c r="G75" s="4">
        <v>5</v>
      </c>
      <c r="H75" s="4">
        <v>4</v>
      </c>
      <c r="I75" s="4">
        <v>5</v>
      </c>
      <c r="J75" s="5">
        <v>0.87</v>
      </c>
      <c r="K75" s="2" t="s">
        <v>269</v>
      </c>
      <c r="L75" s="2" t="s">
        <v>199</v>
      </c>
      <c r="M75" s="2" t="s">
        <v>275</v>
      </c>
    </row>
    <row r="76" spans="1:13" x14ac:dyDescent="0.2">
      <c r="A76" s="2" t="s">
        <v>67</v>
      </c>
      <c r="B76" s="2" t="s">
        <v>185</v>
      </c>
      <c r="C76" s="3">
        <v>38000</v>
      </c>
      <c r="D76" s="4">
        <v>5</v>
      </c>
      <c r="E76" s="4">
        <v>5</v>
      </c>
      <c r="F76" s="4">
        <v>5</v>
      </c>
      <c r="G76" s="4">
        <v>5</v>
      </c>
      <c r="H76" s="4">
        <v>5</v>
      </c>
      <c r="I76" s="4">
        <v>5</v>
      </c>
      <c r="J76" s="5">
        <v>1</v>
      </c>
      <c r="K76" s="2" t="s">
        <v>269</v>
      </c>
      <c r="L76" s="2" t="s">
        <v>199</v>
      </c>
      <c r="M76" s="2" t="s">
        <v>276</v>
      </c>
    </row>
    <row r="77" spans="1:13" x14ac:dyDescent="0.2">
      <c r="A77" s="2" t="s">
        <v>67</v>
      </c>
      <c r="B77" s="2" t="s">
        <v>185</v>
      </c>
      <c r="C77" s="3">
        <v>38000</v>
      </c>
      <c r="D77" s="4">
        <v>5</v>
      </c>
      <c r="E77" s="4">
        <v>4</v>
      </c>
      <c r="F77" s="4">
        <v>5</v>
      </c>
      <c r="G77" s="4">
        <v>5</v>
      </c>
      <c r="H77" s="4">
        <v>5</v>
      </c>
      <c r="I77" s="4">
        <v>4</v>
      </c>
      <c r="J77" s="5">
        <v>0.93</v>
      </c>
      <c r="K77" s="2" t="s">
        <v>269</v>
      </c>
      <c r="L77" s="2" t="s">
        <v>269</v>
      </c>
      <c r="M77" s="2" t="s">
        <v>277</v>
      </c>
    </row>
    <row r="78" spans="1:13" x14ac:dyDescent="0.2">
      <c r="A78" s="2" t="s">
        <v>67</v>
      </c>
      <c r="B78" s="2" t="s">
        <v>185</v>
      </c>
      <c r="C78" s="3">
        <v>38000</v>
      </c>
      <c r="D78" s="4">
        <v>4</v>
      </c>
      <c r="E78" s="4">
        <v>4</v>
      </c>
      <c r="F78" s="4">
        <v>4</v>
      </c>
      <c r="G78" s="4">
        <v>4</v>
      </c>
      <c r="H78" s="4">
        <v>4</v>
      </c>
      <c r="I78" s="4">
        <v>4</v>
      </c>
      <c r="J78" s="5">
        <v>0.8</v>
      </c>
      <c r="K78" s="2" t="s">
        <v>269</v>
      </c>
      <c r="L78" s="2" t="s">
        <v>273</v>
      </c>
      <c r="M78" s="2" t="s">
        <v>278</v>
      </c>
    </row>
    <row r="79" spans="1:13" x14ac:dyDescent="0.2">
      <c r="A79" s="2" t="s">
        <v>67</v>
      </c>
      <c r="B79" s="2" t="s">
        <v>185</v>
      </c>
      <c r="C79" s="3">
        <v>38000</v>
      </c>
      <c r="D79" s="4">
        <v>5</v>
      </c>
      <c r="E79" s="4">
        <v>5</v>
      </c>
      <c r="F79" s="4">
        <v>5</v>
      </c>
      <c r="G79" s="4">
        <v>5</v>
      </c>
      <c r="H79" s="4">
        <v>5</v>
      </c>
      <c r="I79" s="4">
        <v>5</v>
      </c>
      <c r="J79" s="5">
        <v>1</v>
      </c>
      <c r="K79" s="2" t="s">
        <v>269</v>
      </c>
      <c r="L79" s="2" t="s">
        <v>199</v>
      </c>
      <c r="M79" s="2" t="s">
        <v>279</v>
      </c>
    </row>
    <row r="80" spans="1:13" x14ac:dyDescent="0.2">
      <c r="A80" s="2" t="s">
        <v>67</v>
      </c>
      <c r="B80" s="2" t="s">
        <v>185</v>
      </c>
      <c r="C80" s="3">
        <v>38000</v>
      </c>
      <c r="D80" s="4">
        <v>5</v>
      </c>
      <c r="E80" s="4">
        <v>5</v>
      </c>
      <c r="F80" s="4">
        <v>5</v>
      </c>
      <c r="G80" s="4">
        <v>5</v>
      </c>
      <c r="H80" s="4">
        <v>5</v>
      </c>
      <c r="I80" s="4">
        <v>5</v>
      </c>
      <c r="J80" s="5">
        <v>1</v>
      </c>
      <c r="K80" s="2" t="s">
        <v>269</v>
      </c>
      <c r="L80" s="2" t="s">
        <v>199</v>
      </c>
      <c r="M80" s="2" t="s">
        <v>280</v>
      </c>
    </row>
    <row r="81" spans="1:13" x14ac:dyDescent="0.2">
      <c r="A81" s="2" t="s">
        <v>67</v>
      </c>
      <c r="B81" s="2" t="s">
        <v>185</v>
      </c>
      <c r="C81" s="3">
        <v>38000</v>
      </c>
      <c r="D81" s="4">
        <v>5</v>
      </c>
      <c r="E81" s="4">
        <v>4</v>
      </c>
      <c r="F81" s="4">
        <v>4</v>
      </c>
      <c r="G81" s="4">
        <v>5</v>
      </c>
      <c r="H81" s="4">
        <v>4</v>
      </c>
      <c r="I81" s="4">
        <v>5</v>
      </c>
      <c r="J81" s="5">
        <v>0.9</v>
      </c>
      <c r="K81" s="2" t="s">
        <v>269</v>
      </c>
      <c r="L81" s="2" t="s">
        <v>199</v>
      </c>
      <c r="M81" s="2" t="s">
        <v>281</v>
      </c>
    </row>
    <row r="82" spans="1:13" x14ac:dyDescent="0.2">
      <c r="A82" s="2" t="s">
        <v>67</v>
      </c>
      <c r="B82" s="2" t="s">
        <v>185</v>
      </c>
      <c r="C82" s="3">
        <v>38000</v>
      </c>
      <c r="D82" s="4">
        <v>5</v>
      </c>
      <c r="E82" s="4">
        <v>4</v>
      </c>
      <c r="F82" s="4">
        <v>4</v>
      </c>
      <c r="G82" s="4">
        <v>5</v>
      </c>
      <c r="H82" s="4">
        <v>5</v>
      </c>
      <c r="I82" s="4">
        <v>5</v>
      </c>
      <c r="J82" s="5">
        <v>0.93</v>
      </c>
      <c r="K82" s="2" t="s">
        <v>269</v>
      </c>
      <c r="L82" s="2" t="s">
        <v>269</v>
      </c>
      <c r="M82" s="2" t="s">
        <v>285</v>
      </c>
    </row>
    <row r="83" spans="1:13" x14ac:dyDescent="0.2">
      <c r="A83" s="2" t="s">
        <v>53</v>
      </c>
      <c r="B83" s="2" t="s">
        <v>249</v>
      </c>
      <c r="C83" s="3">
        <v>350667.3</v>
      </c>
      <c r="D83" s="4">
        <v>4</v>
      </c>
      <c r="E83" s="4">
        <v>4</v>
      </c>
      <c r="F83" s="4">
        <v>3</v>
      </c>
      <c r="G83" s="4">
        <v>3</v>
      </c>
      <c r="H83" s="4">
        <v>4</v>
      </c>
      <c r="I83" s="4">
        <v>4</v>
      </c>
      <c r="J83" s="5">
        <v>0.73</v>
      </c>
      <c r="K83" s="2" t="s">
        <v>269</v>
      </c>
      <c r="L83" s="2" t="s">
        <v>269</v>
      </c>
      <c r="M83" s="2" t="s">
        <v>282</v>
      </c>
    </row>
    <row r="84" spans="1:13" x14ac:dyDescent="0.2">
      <c r="A84" s="2" t="s">
        <v>53</v>
      </c>
      <c r="B84" s="2" t="s">
        <v>249</v>
      </c>
      <c r="C84" s="3">
        <v>350667.3</v>
      </c>
      <c r="D84" s="4">
        <v>5</v>
      </c>
      <c r="E84" s="4">
        <v>4</v>
      </c>
      <c r="F84" s="4">
        <v>4</v>
      </c>
      <c r="G84" s="4">
        <v>5</v>
      </c>
      <c r="H84" s="4">
        <v>5</v>
      </c>
      <c r="I84" s="4">
        <v>3</v>
      </c>
      <c r="J84" s="5">
        <v>0.87</v>
      </c>
      <c r="K84" s="2" t="s">
        <v>269</v>
      </c>
      <c r="L84" s="2" t="s">
        <v>269</v>
      </c>
      <c r="M84" s="2" t="s">
        <v>270</v>
      </c>
    </row>
    <row r="85" spans="1:13" x14ac:dyDescent="0.2">
      <c r="A85" s="2" t="s">
        <v>53</v>
      </c>
      <c r="B85" s="2" t="s">
        <v>249</v>
      </c>
      <c r="C85" s="3">
        <v>350667.3</v>
      </c>
      <c r="D85" s="4">
        <v>4</v>
      </c>
      <c r="E85" s="4">
        <v>4</v>
      </c>
      <c r="F85" s="4">
        <v>3</v>
      </c>
      <c r="G85" s="4">
        <v>4</v>
      </c>
      <c r="H85" s="4">
        <v>4</v>
      </c>
      <c r="I85" s="4">
        <v>3</v>
      </c>
      <c r="J85" s="5">
        <v>0.73</v>
      </c>
      <c r="K85" s="2" t="s">
        <v>269</v>
      </c>
      <c r="L85" s="2" t="s">
        <v>269</v>
      </c>
      <c r="M85" s="2" t="s">
        <v>271</v>
      </c>
    </row>
    <row r="86" spans="1:13" x14ac:dyDescent="0.2">
      <c r="A86" s="2" t="s">
        <v>53</v>
      </c>
      <c r="B86" s="2" t="s">
        <v>249</v>
      </c>
      <c r="C86" s="3">
        <v>350667.3</v>
      </c>
      <c r="D86" s="4">
        <v>5</v>
      </c>
      <c r="E86" s="4">
        <v>5</v>
      </c>
      <c r="F86" s="4">
        <v>5</v>
      </c>
      <c r="G86" s="4">
        <v>4</v>
      </c>
      <c r="H86" s="4">
        <v>4</v>
      </c>
      <c r="I86" s="4">
        <v>5</v>
      </c>
      <c r="J86" s="5">
        <v>0.93</v>
      </c>
      <c r="K86" s="2" t="s">
        <v>269</v>
      </c>
      <c r="L86" s="2" t="s">
        <v>269</v>
      </c>
      <c r="M86" s="2" t="s">
        <v>272</v>
      </c>
    </row>
    <row r="87" spans="1:13" x14ac:dyDescent="0.2">
      <c r="A87" s="2" t="s">
        <v>53</v>
      </c>
      <c r="B87" s="2" t="s">
        <v>249</v>
      </c>
      <c r="C87" s="3">
        <v>350667.3</v>
      </c>
      <c r="D87" s="4">
        <v>5</v>
      </c>
      <c r="E87" s="4">
        <v>5</v>
      </c>
      <c r="F87" s="4">
        <v>4</v>
      </c>
      <c r="G87" s="4">
        <v>4</v>
      </c>
      <c r="H87" s="4">
        <v>4</v>
      </c>
      <c r="I87" s="4">
        <v>4</v>
      </c>
      <c r="J87" s="5">
        <v>0.87</v>
      </c>
      <c r="K87" s="2" t="s">
        <v>269</v>
      </c>
      <c r="L87" s="2" t="s">
        <v>269</v>
      </c>
      <c r="M87" s="2" t="s">
        <v>283</v>
      </c>
    </row>
    <row r="88" spans="1:13" x14ac:dyDescent="0.2">
      <c r="A88" s="2" t="s">
        <v>53</v>
      </c>
      <c r="B88" s="2" t="s">
        <v>249</v>
      </c>
      <c r="C88" s="3">
        <v>350667.3</v>
      </c>
      <c r="D88" s="4">
        <v>4</v>
      </c>
      <c r="E88" s="4">
        <v>4</v>
      </c>
      <c r="F88" s="4">
        <v>3</v>
      </c>
      <c r="G88" s="4">
        <v>5</v>
      </c>
      <c r="H88" s="4">
        <v>5</v>
      </c>
      <c r="I88" s="4">
        <v>4</v>
      </c>
      <c r="J88" s="5">
        <v>0.83</v>
      </c>
      <c r="K88" s="2" t="s">
        <v>269</v>
      </c>
      <c r="L88" s="2" t="s">
        <v>273</v>
      </c>
      <c r="M88" s="2" t="s">
        <v>284</v>
      </c>
    </row>
    <row r="89" spans="1:13" x14ac:dyDescent="0.2">
      <c r="A89" s="2" t="s">
        <v>53</v>
      </c>
      <c r="B89" s="2" t="s">
        <v>249</v>
      </c>
      <c r="C89" s="3">
        <v>350667.3</v>
      </c>
      <c r="D89" s="4">
        <v>4</v>
      </c>
      <c r="E89" s="4">
        <v>4</v>
      </c>
      <c r="F89" s="4">
        <v>4</v>
      </c>
      <c r="G89" s="4">
        <v>4</v>
      </c>
      <c r="H89" s="4">
        <v>4</v>
      </c>
      <c r="I89" s="4">
        <v>4</v>
      </c>
      <c r="J89" s="5">
        <v>0.8</v>
      </c>
      <c r="K89" s="2" t="s">
        <v>269</v>
      </c>
      <c r="L89" s="2" t="s">
        <v>199</v>
      </c>
      <c r="M89" s="2" t="s">
        <v>274</v>
      </c>
    </row>
    <row r="90" spans="1:13" x14ac:dyDescent="0.2">
      <c r="A90" s="2" t="s">
        <v>53</v>
      </c>
      <c r="B90" s="2" t="s">
        <v>249</v>
      </c>
      <c r="C90" s="3">
        <v>350667.3</v>
      </c>
      <c r="D90" s="4">
        <v>5</v>
      </c>
      <c r="E90" s="4">
        <v>5</v>
      </c>
      <c r="F90" s="4">
        <v>4</v>
      </c>
      <c r="G90" s="4">
        <v>5</v>
      </c>
      <c r="H90" s="4">
        <v>4</v>
      </c>
      <c r="I90" s="4">
        <v>4</v>
      </c>
      <c r="J90" s="5">
        <v>0.9</v>
      </c>
      <c r="K90" s="2" t="s">
        <v>269</v>
      </c>
      <c r="L90" s="2" t="s">
        <v>269</v>
      </c>
      <c r="M90" s="2" t="s">
        <v>275</v>
      </c>
    </row>
    <row r="91" spans="1:13" x14ac:dyDescent="0.2">
      <c r="A91" s="2" t="s">
        <v>53</v>
      </c>
      <c r="B91" s="2" t="s">
        <v>249</v>
      </c>
      <c r="C91" s="3">
        <v>350667.3</v>
      </c>
      <c r="D91" s="4">
        <v>5</v>
      </c>
      <c r="E91" s="4">
        <v>5</v>
      </c>
      <c r="F91" s="4">
        <v>5</v>
      </c>
      <c r="G91" s="4">
        <v>4</v>
      </c>
      <c r="H91" s="4">
        <v>5</v>
      </c>
      <c r="I91" s="4">
        <v>5</v>
      </c>
      <c r="J91" s="5">
        <v>0.97</v>
      </c>
      <c r="K91" s="2" t="s">
        <v>269</v>
      </c>
      <c r="L91" s="2" t="s">
        <v>269</v>
      </c>
      <c r="M91" s="2" t="s">
        <v>277</v>
      </c>
    </row>
    <row r="92" spans="1:13" x14ac:dyDescent="0.2">
      <c r="A92" s="2" t="s">
        <v>53</v>
      </c>
      <c r="B92" s="2" t="s">
        <v>249</v>
      </c>
      <c r="C92" s="3">
        <v>350667.3</v>
      </c>
      <c r="D92" s="4">
        <v>4</v>
      </c>
      <c r="E92" s="4">
        <v>3</v>
      </c>
      <c r="F92" s="4">
        <v>3</v>
      </c>
      <c r="G92" s="4">
        <v>4</v>
      </c>
      <c r="H92" s="4">
        <v>4</v>
      </c>
      <c r="I92" s="4">
        <v>3</v>
      </c>
      <c r="J92" s="5">
        <v>0.7</v>
      </c>
      <c r="K92" s="2" t="s">
        <v>269</v>
      </c>
      <c r="L92" s="2" t="s">
        <v>273</v>
      </c>
      <c r="M92" s="2" t="s">
        <v>278</v>
      </c>
    </row>
    <row r="93" spans="1:13" x14ac:dyDescent="0.2">
      <c r="A93" s="2" t="s">
        <v>53</v>
      </c>
      <c r="B93" s="2" t="s">
        <v>249</v>
      </c>
      <c r="C93" s="3">
        <v>350667.3</v>
      </c>
      <c r="D93" s="4">
        <v>5</v>
      </c>
      <c r="E93" s="4">
        <v>5</v>
      </c>
      <c r="F93" s="4">
        <v>5</v>
      </c>
      <c r="G93" s="4">
        <v>5</v>
      </c>
      <c r="H93" s="4">
        <v>5</v>
      </c>
      <c r="I93" s="4">
        <v>5</v>
      </c>
      <c r="J93" s="5">
        <v>1</v>
      </c>
      <c r="K93" s="2" t="s">
        <v>269</v>
      </c>
      <c r="L93" s="2" t="s">
        <v>269</v>
      </c>
      <c r="M93" s="2" t="s">
        <v>279</v>
      </c>
    </row>
    <row r="94" spans="1:13" x14ac:dyDescent="0.2">
      <c r="A94" s="2" t="s">
        <v>53</v>
      </c>
      <c r="B94" s="2" t="s">
        <v>249</v>
      </c>
      <c r="C94" s="3">
        <v>350667.3</v>
      </c>
      <c r="D94" s="4">
        <v>5</v>
      </c>
      <c r="E94" s="4">
        <v>5</v>
      </c>
      <c r="F94" s="4">
        <v>4</v>
      </c>
      <c r="G94" s="4">
        <v>5</v>
      </c>
      <c r="H94" s="4">
        <v>4</v>
      </c>
      <c r="I94" s="4">
        <v>5</v>
      </c>
      <c r="J94" s="5">
        <v>0.93</v>
      </c>
      <c r="K94" s="2" t="s">
        <v>269</v>
      </c>
      <c r="L94" s="2" t="s">
        <v>273</v>
      </c>
      <c r="M94" s="2" t="s">
        <v>280</v>
      </c>
    </row>
    <row r="95" spans="1:13" x14ac:dyDescent="0.2">
      <c r="A95" s="2" t="s">
        <v>53</v>
      </c>
      <c r="B95" s="2" t="s">
        <v>249</v>
      </c>
      <c r="C95" s="3">
        <v>350667.3</v>
      </c>
      <c r="D95" s="4">
        <v>5</v>
      </c>
      <c r="E95" s="4">
        <v>5</v>
      </c>
      <c r="F95" s="4">
        <v>4</v>
      </c>
      <c r="G95" s="4">
        <v>5</v>
      </c>
      <c r="H95" s="4">
        <v>5</v>
      </c>
      <c r="I95" s="4">
        <v>4</v>
      </c>
      <c r="J95" s="5">
        <v>0.93</v>
      </c>
      <c r="K95" s="2" t="s">
        <v>269</v>
      </c>
      <c r="L95" s="2" t="s">
        <v>269</v>
      </c>
      <c r="M95" s="2" t="s">
        <v>281</v>
      </c>
    </row>
    <row r="96" spans="1:13" x14ac:dyDescent="0.2">
      <c r="A96" s="2" t="s">
        <v>53</v>
      </c>
      <c r="B96" s="2" t="s">
        <v>249</v>
      </c>
      <c r="C96" s="3">
        <v>350667.3</v>
      </c>
      <c r="D96" s="4">
        <v>5</v>
      </c>
      <c r="E96" s="4">
        <v>4</v>
      </c>
      <c r="F96" s="4">
        <v>5</v>
      </c>
      <c r="G96" s="4">
        <v>5</v>
      </c>
      <c r="H96" s="4">
        <v>5</v>
      </c>
      <c r="I96" s="4">
        <v>5</v>
      </c>
      <c r="J96" s="5">
        <v>0.97</v>
      </c>
      <c r="K96" s="2" t="s">
        <v>269</v>
      </c>
      <c r="L96" s="2" t="s">
        <v>269</v>
      </c>
      <c r="M96" s="2" t="s">
        <v>285</v>
      </c>
    </row>
    <row r="97" spans="1:13" x14ac:dyDescent="0.2">
      <c r="A97" s="2" t="s">
        <v>92</v>
      </c>
      <c r="B97" s="2" t="s">
        <v>192</v>
      </c>
      <c r="C97" s="3">
        <v>115000</v>
      </c>
      <c r="D97" s="4">
        <v>2</v>
      </c>
      <c r="E97" s="4">
        <v>3</v>
      </c>
      <c r="F97" s="4">
        <v>2</v>
      </c>
      <c r="G97" s="4">
        <v>2</v>
      </c>
      <c r="H97" s="4">
        <v>3</v>
      </c>
      <c r="I97" s="4">
        <v>2</v>
      </c>
      <c r="J97" s="5">
        <v>0.47</v>
      </c>
      <c r="K97" s="2" t="s">
        <v>269</v>
      </c>
      <c r="L97" s="2" t="s">
        <v>199</v>
      </c>
      <c r="M97" s="2" t="s">
        <v>274</v>
      </c>
    </row>
    <row r="98" spans="1:13" x14ac:dyDescent="0.2">
      <c r="A98" s="2" t="s">
        <v>92</v>
      </c>
      <c r="B98" s="2" t="s">
        <v>192</v>
      </c>
      <c r="C98" s="3">
        <v>115000</v>
      </c>
      <c r="D98" s="4">
        <v>4</v>
      </c>
      <c r="E98" s="4">
        <v>4</v>
      </c>
      <c r="F98" s="4">
        <v>4</v>
      </c>
      <c r="G98" s="4">
        <v>4</v>
      </c>
      <c r="H98" s="4">
        <v>3</v>
      </c>
      <c r="I98" s="4">
        <v>3</v>
      </c>
      <c r="J98" s="5">
        <v>0.73</v>
      </c>
      <c r="K98" s="2" t="s">
        <v>269</v>
      </c>
      <c r="L98" s="2" t="s">
        <v>269</v>
      </c>
      <c r="M98" s="2" t="s">
        <v>277</v>
      </c>
    </row>
    <row r="99" spans="1:13" x14ac:dyDescent="0.2">
      <c r="A99" s="2" t="s">
        <v>42</v>
      </c>
      <c r="B99" s="2" t="s">
        <v>204</v>
      </c>
      <c r="C99" s="3">
        <v>67511.48</v>
      </c>
      <c r="D99" s="4">
        <v>5</v>
      </c>
      <c r="E99" s="4">
        <v>5</v>
      </c>
      <c r="F99" s="4">
        <v>5</v>
      </c>
      <c r="G99" s="4">
        <v>5</v>
      </c>
      <c r="H99" s="4">
        <v>5</v>
      </c>
      <c r="I99" s="4">
        <v>5</v>
      </c>
      <c r="J99" s="5">
        <v>1</v>
      </c>
      <c r="K99" s="2" t="s">
        <v>269</v>
      </c>
      <c r="L99" s="2" t="s">
        <v>199</v>
      </c>
      <c r="M99" s="2" t="s">
        <v>270</v>
      </c>
    </row>
    <row r="100" spans="1:13" x14ac:dyDescent="0.2">
      <c r="A100" s="2" t="s">
        <v>42</v>
      </c>
      <c r="B100" s="2" t="s">
        <v>204</v>
      </c>
      <c r="C100" s="3">
        <v>67511.48</v>
      </c>
      <c r="D100" s="4">
        <v>4</v>
      </c>
      <c r="E100" s="4">
        <v>3</v>
      </c>
      <c r="F100" s="4">
        <v>3</v>
      </c>
      <c r="G100" s="4">
        <v>1</v>
      </c>
      <c r="H100" s="4">
        <v>5</v>
      </c>
      <c r="I100" s="4">
        <v>4</v>
      </c>
      <c r="J100" s="5">
        <v>0.67</v>
      </c>
      <c r="K100" s="2" t="s">
        <v>269</v>
      </c>
      <c r="L100" s="2" t="s">
        <v>199</v>
      </c>
      <c r="M100" s="2" t="s">
        <v>271</v>
      </c>
    </row>
    <row r="101" spans="1:13" x14ac:dyDescent="0.2">
      <c r="A101" s="2" t="s">
        <v>42</v>
      </c>
      <c r="B101" s="2" t="s">
        <v>204</v>
      </c>
      <c r="C101" s="3">
        <v>67511.48</v>
      </c>
      <c r="D101" s="4">
        <v>3</v>
      </c>
      <c r="E101" s="4">
        <v>4</v>
      </c>
      <c r="F101" s="4">
        <v>3</v>
      </c>
      <c r="G101" s="4">
        <v>4</v>
      </c>
      <c r="H101" s="4">
        <v>4</v>
      </c>
      <c r="I101" s="4">
        <v>3</v>
      </c>
      <c r="J101" s="5">
        <v>0.7</v>
      </c>
      <c r="K101" s="2" t="s">
        <v>269</v>
      </c>
      <c r="L101" s="2" t="s">
        <v>273</v>
      </c>
      <c r="M101" s="2" t="s">
        <v>272</v>
      </c>
    </row>
    <row r="102" spans="1:13" x14ac:dyDescent="0.2">
      <c r="A102" s="2" t="s">
        <v>42</v>
      </c>
      <c r="B102" s="2" t="s">
        <v>204</v>
      </c>
      <c r="C102" s="3">
        <v>67511.48</v>
      </c>
      <c r="D102" s="4">
        <v>5</v>
      </c>
      <c r="E102" s="4">
        <v>5</v>
      </c>
      <c r="F102" s="4">
        <v>5</v>
      </c>
      <c r="G102" s="4">
        <v>5</v>
      </c>
      <c r="H102" s="4">
        <v>5</v>
      </c>
      <c r="I102" s="4">
        <v>5</v>
      </c>
      <c r="J102" s="5">
        <v>1</v>
      </c>
      <c r="K102" s="2" t="s">
        <v>269</v>
      </c>
      <c r="L102" s="2" t="s">
        <v>269</v>
      </c>
      <c r="M102" s="2" t="s">
        <v>283</v>
      </c>
    </row>
    <row r="103" spans="1:13" x14ac:dyDescent="0.2">
      <c r="A103" s="2" t="s">
        <v>42</v>
      </c>
      <c r="B103" s="2" t="s">
        <v>204</v>
      </c>
      <c r="C103" s="3">
        <v>67511.48</v>
      </c>
      <c r="D103" s="4">
        <v>4</v>
      </c>
      <c r="E103" s="4">
        <v>4</v>
      </c>
      <c r="F103" s="4">
        <v>4</v>
      </c>
      <c r="G103" s="4">
        <v>5</v>
      </c>
      <c r="H103" s="4">
        <v>5</v>
      </c>
      <c r="I103" s="4">
        <v>5</v>
      </c>
      <c r="J103" s="5">
        <v>0.9</v>
      </c>
      <c r="K103" s="2" t="s">
        <v>269</v>
      </c>
      <c r="L103" s="2" t="s">
        <v>199</v>
      </c>
      <c r="M103" s="2" t="s">
        <v>284</v>
      </c>
    </row>
    <row r="104" spans="1:13" x14ac:dyDescent="0.2">
      <c r="A104" s="2" t="s">
        <v>42</v>
      </c>
      <c r="B104" s="2" t="s">
        <v>204</v>
      </c>
      <c r="C104" s="3">
        <v>67511.48</v>
      </c>
      <c r="D104" s="4">
        <v>4</v>
      </c>
      <c r="E104" s="4">
        <v>4</v>
      </c>
      <c r="F104" s="4">
        <v>4</v>
      </c>
      <c r="G104" s="4">
        <v>4</v>
      </c>
      <c r="H104" s="4">
        <v>4</v>
      </c>
      <c r="I104" s="4">
        <v>4</v>
      </c>
      <c r="J104" s="5">
        <v>0.8</v>
      </c>
      <c r="K104" s="2" t="s">
        <v>269</v>
      </c>
      <c r="L104" s="2" t="s">
        <v>199</v>
      </c>
      <c r="M104" s="2" t="s">
        <v>274</v>
      </c>
    </row>
    <row r="105" spans="1:13" x14ac:dyDescent="0.2">
      <c r="A105" s="2" t="s">
        <v>42</v>
      </c>
      <c r="B105" s="2" t="s">
        <v>204</v>
      </c>
      <c r="C105" s="3">
        <v>67511.48</v>
      </c>
      <c r="D105" s="4">
        <v>5</v>
      </c>
      <c r="E105" s="4">
        <v>5</v>
      </c>
      <c r="F105" s="4">
        <v>4</v>
      </c>
      <c r="G105" s="4">
        <v>5</v>
      </c>
      <c r="H105" s="4">
        <v>5</v>
      </c>
      <c r="I105" s="4">
        <v>5</v>
      </c>
      <c r="J105" s="5">
        <v>0.97</v>
      </c>
      <c r="K105" s="2" t="s">
        <v>269</v>
      </c>
      <c r="L105" s="2" t="s">
        <v>199</v>
      </c>
      <c r="M105" s="2" t="s">
        <v>275</v>
      </c>
    </row>
    <row r="106" spans="1:13" x14ac:dyDescent="0.2">
      <c r="A106" s="2" t="s">
        <v>42</v>
      </c>
      <c r="B106" s="2" t="s">
        <v>204</v>
      </c>
      <c r="C106" s="3">
        <v>67511.48</v>
      </c>
      <c r="D106" s="4">
        <v>4</v>
      </c>
      <c r="E106" s="4">
        <v>4</v>
      </c>
      <c r="F106" s="4">
        <v>4</v>
      </c>
      <c r="G106" s="4">
        <v>5</v>
      </c>
      <c r="H106" s="4">
        <v>4</v>
      </c>
      <c r="I106" s="4">
        <v>4</v>
      </c>
      <c r="J106" s="5">
        <v>0.83</v>
      </c>
      <c r="K106" s="2" t="s">
        <v>269</v>
      </c>
      <c r="L106" s="2" t="s">
        <v>273</v>
      </c>
      <c r="M106" s="2" t="s">
        <v>277</v>
      </c>
    </row>
    <row r="107" spans="1:13" x14ac:dyDescent="0.2">
      <c r="A107" s="2" t="s">
        <v>42</v>
      </c>
      <c r="B107" s="2" t="s">
        <v>204</v>
      </c>
      <c r="C107" s="3">
        <v>67511.48</v>
      </c>
      <c r="D107" s="4">
        <v>4</v>
      </c>
      <c r="E107" s="4">
        <v>4</v>
      </c>
      <c r="F107" s="4">
        <v>4</v>
      </c>
      <c r="G107" s="4">
        <v>4</v>
      </c>
      <c r="H107" s="4">
        <v>5</v>
      </c>
      <c r="I107" s="4">
        <v>4</v>
      </c>
      <c r="J107" s="5">
        <v>0.83</v>
      </c>
      <c r="K107" s="2" t="s">
        <v>269</v>
      </c>
      <c r="L107" s="2" t="s">
        <v>199</v>
      </c>
      <c r="M107" s="2" t="s">
        <v>278</v>
      </c>
    </row>
    <row r="108" spans="1:13" x14ac:dyDescent="0.2">
      <c r="A108" s="2" t="s">
        <v>42</v>
      </c>
      <c r="B108" s="2" t="s">
        <v>204</v>
      </c>
      <c r="C108" s="3">
        <v>67511.48</v>
      </c>
      <c r="D108" s="4">
        <v>5</v>
      </c>
      <c r="E108" s="4">
        <v>5</v>
      </c>
      <c r="F108" s="4">
        <v>5</v>
      </c>
      <c r="G108" s="4">
        <v>5</v>
      </c>
      <c r="H108" s="4">
        <v>5</v>
      </c>
      <c r="I108" s="4">
        <v>5</v>
      </c>
      <c r="J108" s="5">
        <v>1</v>
      </c>
      <c r="K108" s="2" t="s">
        <v>269</v>
      </c>
      <c r="L108" s="2" t="s">
        <v>199</v>
      </c>
      <c r="M108" s="2" t="s">
        <v>279</v>
      </c>
    </row>
    <row r="109" spans="1:13" x14ac:dyDescent="0.2">
      <c r="A109" s="2" t="s">
        <v>42</v>
      </c>
      <c r="B109" s="2" t="s">
        <v>204</v>
      </c>
      <c r="C109" s="3">
        <v>67511.48</v>
      </c>
      <c r="D109" s="4">
        <v>5</v>
      </c>
      <c r="E109" s="4">
        <v>5</v>
      </c>
      <c r="F109" s="4">
        <v>5</v>
      </c>
      <c r="G109" s="4">
        <v>5</v>
      </c>
      <c r="H109" s="4">
        <v>5</v>
      </c>
      <c r="I109" s="4">
        <v>5</v>
      </c>
      <c r="J109" s="5">
        <v>1</v>
      </c>
      <c r="K109" s="2" t="s">
        <v>269</v>
      </c>
      <c r="L109" s="2" t="s">
        <v>199</v>
      </c>
      <c r="M109" s="2" t="s">
        <v>280</v>
      </c>
    </row>
    <row r="110" spans="1:13" x14ac:dyDescent="0.2">
      <c r="A110" s="2" t="s">
        <v>42</v>
      </c>
      <c r="B110" s="2" t="s">
        <v>204</v>
      </c>
      <c r="C110" s="3">
        <v>67511.48</v>
      </c>
      <c r="D110" s="4">
        <v>5</v>
      </c>
      <c r="E110" s="4">
        <v>5</v>
      </c>
      <c r="F110" s="4">
        <v>5</v>
      </c>
      <c r="G110" s="4">
        <v>5</v>
      </c>
      <c r="H110" s="4">
        <v>5</v>
      </c>
      <c r="I110" s="4">
        <v>5</v>
      </c>
      <c r="J110" s="5">
        <v>1</v>
      </c>
      <c r="K110" s="2" t="s">
        <v>269</v>
      </c>
      <c r="L110" s="2" t="s">
        <v>199</v>
      </c>
      <c r="M110" s="2" t="s">
        <v>281</v>
      </c>
    </row>
    <row r="111" spans="1:13" x14ac:dyDescent="0.2">
      <c r="A111" s="2" t="s">
        <v>42</v>
      </c>
      <c r="B111" s="2" t="s">
        <v>204</v>
      </c>
      <c r="C111" s="3">
        <v>67511.48</v>
      </c>
      <c r="D111" s="4">
        <v>5</v>
      </c>
      <c r="E111" s="4">
        <v>5</v>
      </c>
      <c r="F111" s="4">
        <v>5</v>
      </c>
      <c r="G111" s="4">
        <v>5</v>
      </c>
      <c r="H111" s="4">
        <v>5</v>
      </c>
      <c r="I111" s="4">
        <v>5</v>
      </c>
      <c r="J111" s="5">
        <v>1</v>
      </c>
      <c r="K111" s="2" t="s">
        <v>269</v>
      </c>
      <c r="L111" s="2" t="s">
        <v>269</v>
      </c>
      <c r="M111" s="2" t="s">
        <v>285</v>
      </c>
    </row>
    <row r="112" spans="1:13" x14ac:dyDescent="0.2">
      <c r="A112" s="2" t="s">
        <v>38</v>
      </c>
      <c r="B112" s="2" t="s">
        <v>205</v>
      </c>
      <c r="C112" s="3">
        <v>194380.67</v>
      </c>
      <c r="D112" s="4">
        <v>4</v>
      </c>
      <c r="E112" s="4">
        <v>3</v>
      </c>
      <c r="F112" s="4">
        <v>4</v>
      </c>
      <c r="G112" s="4">
        <v>4</v>
      </c>
      <c r="H112" s="4">
        <v>4</v>
      </c>
      <c r="I112" s="4">
        <v>4</v>
      </c>
      <c r="J112" s="5">
        <v>0.77</v>
      </c>
      <c r="K112" s="2" t="s">
        <v>269</v>
      </c>
      <c r="L112" s="2" t="s">
        <v>273</v>
      </c>
      <c r="M112" s="2" t="s">
        <v>282</v>
      </c>
    </row>
    <row r="113" spans="1:13" x14ac:dyDescent="0.2">
      <c r="A113" s="2" t="s">
        <v>38</v>
      </c>
      <c r="B113" s="2" t="s">
        <v>205</v>
      </c>
      <c r="C113" s="3">
        <v>194380.67</v>
      </c>
      <c r="D113" s="4">
        <v>5</v>
      </c>
      <c r="E113" s="4">
        <v>5</v>
      </c>
      <c r="F113" s="4">
        <v>5</v>
      </c>
      <c r="G113" s="4">
        <v>5</v>
      </c>
      <c r="H113" s="4">
        <v>5</v>
      </c>
      <c r="I113" s="4">
        <v>5</v>
      </c>
      <c r="J113" s="5">
        <v>1</v>
      </c>
      <c r="K113" s="2" t="s">
        <v>269</v>
      </c>
      <c r="L113" s="2" t="s">
        <v>199</v>
      </c>
      <c r="M113" s="2" t="s">
        <v>270</v>
      </c>
    </row>
    <row r="114" spans="1:13" x14ac:dyDescent="0.2">
      <c r="A114" s="2" t="s">
        <v>38</v>
      </c>
      <c r="B114" s="2" t="s">
        <v>205</v>
      </c>
      <c r="C114" s="3">
        <v>194380.67</v>
      </c>
      <c r="D114" s="4">
        <v>4</v>
      </c>
      <c r="E114" s="4">
        <v>4</v>
      </c>
      <c r="F114" s="4">
        <v>3</v>
      </c>
      <c r="G114" s="4">
        <v>4</v>
      </c>
      <c r="H114" s="4">
        <v>3</v>
      </c>
      <c r="I114" s="4">
        <v>3</v>
      </c>
      <c r="J114" s="5">
        <v>0.7</v>
      </c>
      <c r="K114" s="2" t="s">
        <v>269</v>
      </c>
      <c r="L114" s="2" t="s">
        <v>199</v>
      </c>
      <c r="M114" s="2" t="s">
        <v>271</v>
      </c>
    </row>
    <row r="115" spans="1:13" x14ac:dyDescent="0.2">
      <c r="A115" s="2" t="s">
        <v>38</v>
      </c>
      <c r="B115" s="2" t="s">
        <v>205</v>
      </c>
      <c r="C115" s="3">
        <v>194380.67</v>
      </c>
      <c r="D115" s="4">
        <v>4</v>
      </c>
      <c r="E115" s="4">
        <v>4</v>
      </c>
      <c r="F115" s="4">
        <v>4</v>
      </c>
      <c r="G115" s="4">
        <v>5</v>
      </c>
      <c r="H115" s="4">
        <v>5</v>
      </c>
      <c r="I115" s="4">
        <v>4</v>
      </c>
      <c r="J115" s="5">
        <v>0.87</v>
      </c>
      <c r="K115" s="2" t="s">
        <v>269</v>
      </c>
      <c r="L115" s="2" t="s">
        <v>269</v>
      </c>
      <c r="M115" s="2" t="s">
        <v>272</v>
      </c>
    </row>
    <row r="116" spans="1:13" x14ac:dyDescent="0.2">
      <c r="A116" s="2" t="s">
        <v>38</v>
      </c>
      <c r="B116" s="2" t="s">
        <v>205</v>
      </c>
      <c r="C116" s="3">
        <v>194380.67</v>
      </c>
      <c r="D116" s="4">
        <v>5</v>
      </c>
      <c r="E116" s="4">
        <v>5</v>
      </c>
      <c r="F116" s="4">
        <v>5</v>
      </c>
      <c r="G116" s="4">
        <v>5</v>
      </c>
      <c r="H116" s="4">
        <v>4</v>
      </c>
      <c r="I116" s="4">
        <v>5</v>
      </c>
      <c r="J116" s="5">
        <v>0.97</v>
      </c>
      <c r="K116" s="2" t="s">
        <v>269</v>
      </c>
      <c r="L116" s="2" t="s">
        <v>269</v>
      </c>
      <c r="M116" s="2" t="s">
        <v>283</v>
      </c>
    </row>
    <row r="117" spans="1:13" x14ac:dyDescent="0.2">
      <c r="A117" s="2" t="s">
        <v>38</v>
      </c>
      <c r="B117" s="2" t="s">
        <v>205</v>
      </c>
      <c r="C117" s="3">
        <v>194380.67</v>
      </c>
      <c r="D117" s="4">
        <v>5</v>
      </c>
      <c r="E117" s="4">
        <v>4</v>
      </c>
      <c r="F117" s="4">
        <v>4</v>
      </c>
      <c r="G117" s="4">
        <v>4</v>
      </c>
      <c r="H117" s="4">
        <v>5</v>
      </c>
      <c r="I117" s="4">
        <v>4</v>
      </c>
      <c r="J117" s="5">
        <v>0.87</v>
      </c>
      <c r="K117" s="2" t="s">
        <v>269</v>
      </c>
      <c r="L117" s="2" t="s">
        <v>199</v>
      </c>
      <c r="M117" s="2" t="s">
        <v>284</v>
      </c>
    </row>
    <row r="118" spans="1:13" x14ac:dyDescent="0.2">
      <c r="A118" s="2" t="s">
        <v>38</v>
      </c>
      <c r="B118" s="2" t="s">
        <v>205</v>
      </c>
      <c r="C118" s="3">
        <v>194380.67</v>
      </c>
      <c r="D118" s="4">
        <v>4</v>
      </c>
      <c r="E118" s="4">
        <v>4</v>
      </c>
      <c r="F118" s="4">
        <v>4</v>
      </c>
      <c r="G118" s="4">
        <v>4</v>
      </c>
      <c r="H118" s="4">
        <v>4</v>
      </c>
      <c r="I118" s="4">
        <v>4</v>
      </c>
      <c r="J118" s="5">
        <v>0.8</v>
      </c>
      <c r="K118" s="2" t="s">
        <v>269</v>
      </c>
      <c r="L118" s="2" t="s">
        <v>199</v>
      </c>
      <c r="M118" s="2" t="s">
        <v>274</v>
      </c>
    </row>
    <row r="119" spans="1:13" x14ac:dyDescent="0.2">
      <c r="A119" s="2" t="s">
        <v>38</v>
      </c>
      <c r="B119" s="2" t="s">
        <v>205</v>
      </c>
      <c r="C119" s="3">
        <v>194380.67</v>
      </c>
      <c r="D119" s="4">
        <v>5</v>
      </c>
      <c r="E119" s="4">
        <v>5</v>
      </c>
      <c r="F119" s="4">
        <v>4</v>
      </c>
      <c r="G119" s="4">
        <v>5</v>
      </c>
      <c r="H119" s="4">
        <v>5</v>
      </c>
      <c r="I119" s="4">
        <v>5</v>
      </c>
      <c r="J119" s="5">
        <v>0.97</v>
      </c>
      <c r="K119" s="2" t="s">
        <v>269</v>
      </c>
      <c r="L119" s="2" t="s">
        <v>199</v>
      </c>
      <c r="M119" s="2" t="s">
        <v>275</v>
      </c>
    </row>
    <row r="120" spans="1:13" x14ac:dyDescent="0.2">
      <c r="A120" s="2" t="s">
        <v>38</v>
      </c>
      <c r="B120" s="2" t="s">
        <v>205</v>
      </c>
      <c r="C120" s="3">
        <v>194380.67</v>
      </c>
      <c r="D120" s="4">
        <v>4</v>
      </c>
      <c r="E120" s="4">
        <v>4</v>
      </c>
      <c r="F120" s="4">
        <v>4</v>
      </c>
      <c r="G120" s="4">
        <v>5</v>
      </c>
      <c r="H120" s="4">
        <v>4</v>
      </c>
      <c r="I120" s="4">
        <v>4</v>
      </c>
      <c r="J120" s="5">
        <v>0.83</v>
      </c>
      <c r="K120" s="2" t="s">
        <v>269</v>
      </c>
      <c r="L120" s="2" t="s">
        <v>273</v>
      </c>
      <c r="M120" s="2" t="s">
        <v>277</v>
      </c>
    </row>
    <row r="121" spans="1:13" x14ac:dyDescent="0.2">
      <c r="A121" s="2" t="s">
        <v>38</v>
      </c>
      <c r="B121" s="2" t="s">
        <v>205</v>
      </c>
      <c r="C121" s="3">
        <v>194380.67</v>
      </c>
      <c r="D121" s="4">
        <v>5</v>
      </c>
      <c r="E121" s="4">
        <v>4</v>
      </c>
      <c r="F121" s="4">
        <v>4</v>
      </c>
      <c r="G121" s="4">
        <v>4</v>
      </c>
      <c r="H121" s="4">
        <v>4</v>
      </c>
      <c r="I121" s="4">
        <v>4</v>
      </c>
      <c r="J121" s="5">
        <v>0.83</v>
      </c>
      <c r="K121" s="2" t="s">
        <v>269</v>
      </c>
      <c r="L121" s="2" t="s">
        <v>269</v>
      </c>
      <c r="M121" s="2" t="s">
        <v>278</v>
      </c>
    </row>
    <row r="122" spans="1:13" x14ac:dyDescent="0.2">
      <c r="A122" s="2" t="s">
        <v>38</v>
      </c>
      <c r="B122" s="2" t="s">
        <v>205</v>
      </c>
      <c r="C122" s="3">
        <v>194380.67</v>
      </c>
      <c r="D122" s="4">
        <v>5</v>
      </c>
      <c r="E122" s="4">
        <v>5</v>
      </c>
      <c r="F122" s="4">
        <v>5</v>
      </c>
      <c r="G122" s="4">
        <v>5</v>
      </c>
      <c r="H122" s="4">
        <v>5</v>
      </c>
      <c r="I122" s="4">
        <v>5</v>
      </c>
      <c r="J122" s="5">
        <v>1</v>
      </c>
      <c r="K122" s="2" t="s">
        <v>269</v>
      </c>
      <c r="L122" s="2" t="s">
        <v>199</v>
      </c>
      <c r="M122" s="2" t="s">
        <v>279</v>
      </c>
    </row>
    <row r="123" spans="1:13" x14ac:dyDescent="0.2">
      <c r="A123" s="2" t="s">
        <v>38</v>
      </c>
      <c r="B123" s="2" t="s">
        <v>205</v>
      </c>
      <c r="C123" s="3">
        <v>194380.67</v>
      </c>
      <c r="D123" s="4">
        <v>5</v>
      </c>
      <c r="E123" s="4">
        <v>5</v>
      </c>
      <c r="F123" s="4">
        <v>5</v>
      </c>
      <c r="G123" s="4">
        <v>5</v>
      </c>
      <c r="H123" s="4">
        <v>5</v>
      </c>
      <c r="I123" s="4">
        <v>5</v>
      </c>
      <c r="J123" s="5">
        <v>1</v>
      </c>
      <c r="K123" s="2" t="s">
        <v>269</v>
      </c>
      <c r="L123" s="2" t="s">
        <v>199</v>
      </c>
      <c r="M123" s="2" t="s">
        <v>280</v>
      </c>
    </row>
    <row r="124" spans="1:13" x14ac:dyDescent="0.2">
      <c r="A124" s="2" t="s">
        <v>38</v>
      </c>
      <c r="B124" s="2" t="s">
        <v>205</v>
      </c>
      <c r="C124" s="3">
        <v>194380.67</v>
      </c>
      <c r="D124" s="4">
        <v>5</v>
      </c>
      <c r="E124" s="4">
        <v>5</v>
      </c>
      <c r="F124" s="4">
        <v>5</v>
      </c>
      <c r="G124" s="4">
        <v>5</v>
      </c>
      <c r="H124" s="4">
        <v>5</v>
      </c>
      <c r="I124" s="4">
        <v>5</v>
      </c>
      <c r="J124" s="5">
        <v>1</v>
      </c>
      <c r="K124" s="2" t="s">
        <v>269</v>
      </c>
      <c r="L124" s="2" t="s">
        <v>199</v>
      </c>
      <c r="M124" s="2" t="s">
        <v>281</v>
      </c>
    </row>
    <row r="125" spans="1:13" x14ac:dyDescent="0.2">
      <c r="A125" s="2" t="s">
        <v>38</v>
      </c>
      <c r="B125" s="2" t="s">
        <v>205</v>
      </c>
      <c r="C125" s="3">
        <v>194380.67</v>
      </c>
      <c r="D125" s="4">
        <v>5</v>
      </c>
      <c r="E125" s="4">
        <v>5</v>
      </c>
      <c r="F125" s="4">
        <v>5</v>
      </c>
      <c r="G125" s="4">
        <v>5</v>
      </c>
      <c r="H125" s="4">
        <v>5</v>
      </c>
      <c r="I125" s="4">
        <v>5</v>
      </c>
      <c r="J125" s="5">
        <v>1</v>
      </c>
      <c r="K125" s="2" t="s">
        <v>269</v>
      </c>
      <c r="L125" s="2" t="s">
        <v>199</v>
      </c>
      <c r="M125" s="2" t="s">
        <v>285</v>
      </c>
    </row>
    <row r="126" spans="1:13" x14ac:dyDescent="0.2">
      <c r="A126" s="2" t="s">
        <v>48</v>
      </c>
      <c r="B126" s="2" t="s">
        <v>230</v>
      </c>
      <c r="C126" s="3">
        <v>489972</v>
      </c>
      <c r="D126" s="4">
        <v>5</v>
      </c>
      <c r="E126" s="4">
        <v>5</v>
      </c>
      <c r="F126" s="4">
        <v>4</v>
      </c>
      <c r="G126" s="4">
        <v>5</v>
      </c>
      <c r="H126" s="4">
        <v>5</v>
      </c>
      <c r="I126" s="4">
        <v>4</v>
      </c>
      <c r="J126" s="5">
        <v>0.93</v>
      </c>
      <c r="K126" s="2" t="s">
        <v>269</v>
      </c>
      <c r="L126" s="2" t="s">
        <v>199</v>
      </c>
      <c r="M126" s="2" t="s">
        <v>282</v>
      </c>
    </row>
    <row r="127" spans="1:13" x14ac:dyDescent="0.2">
      <c r="A127" s="2" t="s">
        <v>48</v>
      </c>
      <c r="B127" s="2" t="s">
        <v>230</v>
      </c>
      <c r="C127" s="3">
        <v>489972</v>
      </c>
      <c r="D127" s="4">
        <v>5</v>
      </c>
      <c r="E127" s="4">
        <v>5</v>
      </c>
      <c r="F127" s="4">
        <v>5</v>
      </c>
      <c r="G127" s="4">
        <v>5</v>
      </c>
      <c r="H127" s="4">
        <v>5</v>
      </c>
      <c r="I127" s="4">
        <v>4</v>
      </c>
      <c r="J127" s="5">
        <v>0.97</v>
      </c>
      <c r="K127" s="2" t="s">
        <v>269</v>
      </c>
      <c r="L127" s="2" t="s">
        <v>199</v>
      </c>
      <c r="M127" s="2" t="s">
        <v>270</v>
      </c>
    </row>
    <row r="128" spans="1:13" x14ac:dyDescent="0.2">
      <c r="A128" s="2" t="s">
        <v>48</v>
      </c>
      <c r="B128" s="2" t="s">
        <v>230</v>
      </c>
      <c r="C128" s="3">
        <v>489972</v>
      </c>
      <c r="D128" s="4">
        <v>5</v>
      </c>
      <c r="E128" s="4">
        <v>4</v>
      </c>
      <c r="F128" s="4">
        <v>4</v>
      </c>
      <c r="G128" s="4">
        <v>5</v>
      </c>
      <c r="H128" s="4">
        <v>5</v>
      </c>
      <c r="I128" s="4">
        <v>5</v>
      </c>
      <c r="J128" s="5">
        <v>0.93</v>
      </c>
      <c r="K128" s="2" t="s">
        <v>269</v>
      </c>
      <c r="L128" s="2" t="s">
        <v>199</v>
      </c>
      <c r="M128" s="2" t="s">
        <v>271</v>
      </c>
    </row>
    <row r="129" spans="1:13" x14ac:dyDescent="0.2">
      <c r="A129" s="2" t="s">
        <v>48</v>
      </c>
      <c r="B129" s="2" t="s">
        <v>230</v>
      </c>
      <c r="C129" s="3">
        <v>489972</v>
      </c>
      <c r="D129" s="4">
        <v>4</v>
      </c>
      <c r="E129" s="4">
        <v>4</v>
      </c>
      <c r="F129" s="4">
        <v>4</v>
      </c>
      <c r="G129" s="4">
        <v>5</v>
      </c>
      <c r="H129" s="4">
        <v>4</v>
      </c>
      <c r="I129" s="4">
        <v>4</v>
      </c>
      <c r="J129" s="5">
        <v>0.83</v>
      </c>
      <c r="K129" s="2" t="s">
        <v>269</v>
      </c>
      <c r="L129" s="2" t="s">
        <v>199</v>
      </c>
      <c r="M129" s="2" t="s">
        <v>272</v>
      </c>
    </row>
    <row r="130" spans="1:13" x14ac:dyDescent="0.2">
      <c r="A130" s="2" t="s">
        <v>48</v>
      </c>
      <c r="B130" s="2" t="s">
        <v>230</v>
      </c>
      <c r="C130" s="3">
        <v>489972</v>
      </c>
      <c r="D130" s="4">
        <v>5</v>
      </c>
      <c r="E130" s="4">
        <v>4</v>
      </c>
      <c r="F130" s="4">
        <v>3</v>
      </c>
      <c r="G130" s="4">
        <v>4</v>
      </c>
      <c r="H130" s="4">
        <v>4</v>
      </c>
      <c r="I130" s="4">
        <v>4</v>
      </c>
      <c r="J130" s="5">
        <v>0.8</v>
      </c>
      <c r="K130" s="2" t="s">
        <v>269</v>
      </c>
      <c r="L130" s="2" t="s">
        <v>199</v>
      </c>
      <c r="M130" s="2" t="s">
        <v>284</v>
      </c>
    </row>
    <row r="131" spans="1:13" x14ac:dyDescent="0.2">
      <c r="A131" s="2" t="s">
        <v>48</v>
      </c>
      <c r="B131" s="2" t="s">
        <v>230</v>
      </c>
      <c r="C131" s="3">
        <v>489972</v>
      </c>
      <c r="D131" s="4">
        <v>4</v>
      </c>
      <c r="E131" s="4">
        <v>4</v>
      </c>
      <c r="F131" s="4">
        <v>4</v>
      </c>
      <c r="G131" s="4">
        <v>4</v>
      </c>
      <c r="H131" s="4">
        <v>4</v>
      </c>
      <c r="I131" s="4">
        <v>4</v>
      </c>
      <c r="J131" s="5">
        <v>0.8</v>
      </c>
      <c r="K131" s="2" t="s">
        <v>269</v>
      </c>
      <c r="L131" s="2" t="s">
        <v>199</v>
      </c>
      <c r="M131" s="2" t="s">
        <v>274</v>
      </c>
    </row>
    <row r="132" spans="1:13" x14ac:dyDescent="0.2">
      <c r="A132" s="2" t="s">
        <v>48</v>
      </c>
      <c r="B132" s="2" t="s">
        <v>230</v>
      </c>
      <c r="C132" s="3">
        <v>489972</v>
      </c>
      <c r="D132" s="4">
        <v>4</v>
      </c>
      <c r="E132" s="4">
        <v>4</v>
      </c>
      <c r="F132" s="4">
        <v>4</v>
      </c>
      <c r="G132" s="4">
        <v>5</v>
      </c>
      <c r="H132" s="4">
        <v>5</v>
      </c>
      <c r="I132" s="4">
        <v>4</v>
      </c>
      <c r="J132" s="5">
        <v>0.87</v>
      </c>
      <c r="K132" s="2" t="s">
        <v>269</v>
      </c>
      <c r="L132" s="2" t="s">
        <v>199</v>
      </c>
      <c r="M132" s="2" t="s">
        <v>275</v>
      </c>
    </row>
    <row r="133" spans="1:13" x14ac:dyDescent="0.2">
      <c r="A133" s="2" t="s">
        <v>48</v>
      </c>
      <c r="B133" s="2" t="s">
        <v>230</v>
      </c>
      <c r="C133" s="3">
        <v>489972</v>
      </c>
      <c r="D133" s="4">
        <v>5</v>
      </c>
      <c r="E133" s="4">
        <v>5</v>
      </c>
      <c r="F133" s="4">
        <v>5</v>
      </c>
      <c r="G133" s="4">
        <v>5</v>
      </c>
      <c r="H133" s="4">
        <v>4</v>
      </c>
      <c r="I133" s="4">
        <v>5</v>
      </c>
      <c r="J133" s="5">
        <v>0.97</v>
      </c>
      <c r="K133" s="2" t="s">
        <v>269</v>
      </c>
      <c r="L133" s="2" t="s">
        <v>199</v>
      </c>
      <c r="M133" s="2" t="s">
        <v>276</v>
      </c>
    </row>
    <row r="134" spans="1:13" x14ac:dyDescent="0.2">
      <c r="A134" s="2" t="s">
        <v>48</v>
      </c>
      <c r="B134" s="2" t="s">
        <v>230</v>
      </c>
      <c r="C134" s="3">
        <v>489972</v>
      </c>
      <c r="D134" s="4">
        <v>5</v>
      </c>
      <c r="E134" s="4">
        <v>5</v>
      </c>
      <c r="F134" s="4">
        <v>4</v>
      </c>
      <c r="G134" s="4">
        <v>5</v>
      </c>
      <c r="H134" s="4">
        <v>4</v>
      </c>
      <c r="I134" s="4">
        <v>4</v>
      </c>
      <c r="J134" s="5">
        <v>0.9</v>
      </c>
      <c r="K134" s="2" t="s">
        <v>269</v>
      </c>
      <c r="L134" s="2" t="s">
        <v>199</v>
      </c>
      <c r="M134" s="2" t="s">
        <v>277</v>
      </c>
    </row>
    <row r="135" spans="1:13" x14ac:dyDescent="0.2">
      <c r="A135" s="2" t="s">
        <v>48</v>
      </c>
      <c r="B135" s="2" t="s">
        <v>230</v>
      </c>
      <c r="C135" s="3">
        <v>489972</v>
      </c>
      <c r="D135" s="4">
        <v>5</v>
      </c>
      <c r="E135" s="4">
        <v>4</v>
      </c>
      <c r="F135" s="4">
        <v>4</v>
      </c>
      <c r="G135" s="4">
        <v>5</v>
      </c>
      <c r="H135" s="4">
        <v>5</v>
      </c>
      <c r="I135" s="4">
        <v>4</v>
      </c>
      <c r="J135" s="5">
        <v>0.9</v>
      </c>
      <c r="K135" s="2" t="s">
        <v>269</v>
      </c>
      <c r="L135" s="2" t="s">
        <v>199</v>
      </c>
      <c r="M135" s="2" t="s">
        <v>278</v>
      </c>
    </row>
    <row r="136" spans="1:13" x14ac:dyDescent="0.2">
      <c r="A136" s="2" t="s">
        <v>48</v>
      </c>
      <c r="B136" s="2" t="s">
        <v>230</v>
      </c>
      <c r="C136" s="3">
        <v>489972</v>
      </c>
      <c r="D136" s="4">
        <v>5</v>
      </c>
      <c r="E136" s="4">
        <v>5</v>
      </c>
      <c r="F136" s="4">
        <v>5</v>
      </c>
      <c r="G136" s="4">
        <v>5</v>
      </c>
      <c r="H136" s="4">
        <v>5</v>
      </c>
      <c r="I136" s="4">
        <v>5</v>
      </c>
      <c r="J136" s="5">
        <v>1</v>
      </c>
      <c r="K136" s="2" t="s">
        <v>269</v>
      </c>
      <c r="L136" s="2" t="s">
        <v>199</v>
      </c>
      <c r="M136" s="2" t="s">
        <v>279</v>
      </c>
    </row>
    <row r="137" spans="1:13" x14ac:dyDescent="0.2">
      <c r="A137" s="2" t="s">
        <v>48</v>
      </c>
      <c r="B137" s="2" t="s">
        <v>230</v>
      </c>
      <c r="C137" s="3">
        <v>489972</v>
      </c>
      <c r="D137" s="4">
        <v>5</v>
      </c>
      <c r="E137" s="4">
        <v>5</v>
      </c>
      <c r="F137" s="4">
        <v>5</v>
      </c>
      <c r="G137" s="4">
        <v>5</v>
      </c>
      <c r="H137" s="4">
        <v>5</v>
      </c>
      <c r="I137" s="4">
        <v>5</v>
      </c>
      <c r="J137" s="5">
        <v>1</v>
      </c>
      <c r="K137" s="2" t="s">
        <v>269</v>
      </c>
      <c r="L137" s="2" t="s">
        <v>199</v>
      </c>
      <c r="M137" s="2" t="s">
        <v>280</v>
      </c>
    </row>
    <row r="138" spans="1:13" x14ac:dyDescent="0.2">
      <c r="A138" s="2" t="s">
        <v>48</v>
      </c>
      <c r="B138" s="2" t="s">
        <v>230</v>
      </c>
      <c r="C138" s="3">
        <v>489972</v>
      </c>
      <c r="D138" s="4">
        <v>5</v>
      </c>
      <c r="E138" s="4">
        <v>4</v>
      </c>
      <c r="F138" s="4">
        <v>4</v>
      </c>
      <c r="G138" s="4">
        <v>4</v>
      </c>
      <c r="H138" s="4">
        <v>5</v>
      </c>
      <c r="I138" s="4">
        <v>4</v>
      </c>
      <c r="J138" s="5">
        <v>0.87</v>
      </c>
      <c r="K138" s="2" t="s">
        <v>269</v>
      </c>
      <c r="L138" s="2" t="s">
        <v>199</v>
      </c>
      <c r="M138" s="2" t="s">
        <v>281</v>
      </c>
    </row>
    <row r="139" spans="1:13" x14ac:dyDescent="0.2">
      <c r="A139" s="2" t="s">
        <v>48</v>
      </c>
      <c r="B139" s="2" t="s">
        <v>230</v>
      </c>
      <c r="C139" s="3">
        <v>489972</v>
      </c>
      <c r="D139" s="4">
        <v>5</v>
      </c>
      <c r="E139" s="4">
        <v>5</v>
      </c>
      <c r="F139" s="4">
        <v>5</v>
      </c>
      <c r="G139" s="4">
        <v>4</v>
      </c>
      <c r="H139" s="4">
        <v>5</v>
      </c>
      <c r="I139" s="4">
        <v>5</v>
      </c>
      <c r="J139" s="5">
        <v>0.97</v>
      </c>
      <c r="K139" s="2" t="s">
        <v>269</v>
      </c>
      <c r="L139" s="2" t="s">
        <v>269</v>
      </c>
      <c r="M139" s="2" t="s">
        <v>285</v>
      </c>
    </row>
    <row r="140" spans="1:13" x14ac:dyDescent="0.2">
      <c r="A140" s="2" t="s">
        <v>63</v>
      </c>
      <c r="B140" s="2" t="s">
        <v>257</v>
      </c>
      <c r="C140" s="3">
        <v>110000</v>
      </c>
      <c r="D140" s="4">
        <v>4</v>
      </c>
      <c r="E140" s="4">
        <v>5</v>
      </c>
      <c r="F140" s="4">
        <v>4</v>
      </c>
      <c r="G140" s="4">
        <v>4</v>
      </c>
      <c r="H140" s="4">
        <v>5</v>
      </c>
      <c r="I140" s="4">
        <v>5</v>
      </c>
      <c r="J140" s="5">
        <v>0.9</v>
      </c>
      <c r="K140" s="2" t="s">
        <v>269</v>
      </c>
      <c r="L140" s="2" t="s">
        <v>269</v>
      </c>
      <c r="M140" s="2" t="s">
        <v>282</v>
      </c>
    </row>
    <row r="141" spans="1:13" x14ac:dyDescent="0.2">
      <c r="A141" s="2" t="s">
        <v>63</v>
      </c>
      <c r="B141" s="2" t="s">
        <v>257</v>
      </c>
      <c r="C141" s="3">
        <v>110000</v>
      </c>
      <c r="D141" s="4">
        <v>5</v>
      </c>
      <c r="E141" s="4">
        <v>5</v>
      </c>
      <c r="F141" s="4">
        <v>5</v>
      </c>
      <c r="G141" s="4">
        <v>5</v>
      </c>
      <c r="H141" s="4">
        <v>5</v>
      </c>
      <c r="I141" s="4">
        <v>4</v>
      </c>
      <c r="J141" s="5">
        <v>0.97</v>
      </c>
      <c r="K141" s="2" t="s">
        <v>269</v>
      </c>
      <c r="L141" s="2" t="s">
        <v>269</v>
      </c>
      <c r="M141" s="2" t="s">
        <v>270</v>
      </c>
    </row>
    <row r="142" spans="1:13" x14ac:dyDescent="0.2">
      <c r="A142" s="2" t="s">
        <v>63</v>
      </c>
      <c r="B142" s="2" t="s">
        <v>257</v>
      </c>
      <c r="C142" s="3">
        <v>110000</v>
      </c>
      <c r="D142" s="4">
        <v>4</v>
      </c>
      <c r="E142" s="4">
        <v>3</v>
      </c>
      <c r="F142" s="4">
        <v>3</v>
      </c>
      <c r="G142" s="4">
        <v>4</v>
      </c>
      <c r="H142" s="4">
        <v>5</v>
      </c>
      <c r="I142" s="4">
        <v>3</v>
      </c>
      <c r="J142" s="5">
        <v>0.73</v>
      </c>
      <c r="K142" s="2" t="s">
        <v>269</v>
      </c>
      <c r="L142" s="2" t="s">
        <v>269</v>
      </c>
      <c r="M142" s="2" t="s">
        <v>271</v>
      </c>
    </row>
    <row r="143" spans="1:13" x14ac:dyDescent="0.2">
      <c r="A143" s="2" t="s">
        <v>63</v>
      </c>
      <c r="B143" s="2" t="s">
        <v>257</v>
      </c>
      <c r="C143" s="3">
        <v>110000</v>
      </c>
      <c r="D143" s="4">
        <v>4</v>
      </c>
      <c r="E143" s="4">
        <v>4</v>
      </c>
      <c r="F143" s="4">
        <v>3</v>
      </c>
      <c r="G143" s="4">
        <v>4</v>
      </c>
      <c r="H143" s="4">
        <v>4</v>
      </c>
      <c r="I143" s="4">
        <v>4</v>
      </c>
      <c r="J143" s="5">
        <v>0.77</v>
      </c>
      <c r="K143" s="2" t="s">
        <v>269</v>
      </c>
      <c r="L143" s="2" t="s">
        <v>273</v>
      </c>
      <c r="M143" s="2" t="s">
        <v>272</v>
      </c>
    </row>
    <row r="144" spans="1:13" x14ac:dyDescent="0.2">
      <c r="A144" s="2" t="s">
        <v>63</v>
      </c>
      <c r="B144" s="2" t="s">
        <v>257</v>
      </c>
      <c r="C144" s="3">
        <v>110000</v>
      </c>
      <c r="D144" s="4">
        <v>5</v>
      </c>
      <c r="E144" s="4">
        <v>4</v>
      </c>
      <c r="F144" s="4">
        <v>4</v>
      </c>
      <c r="G144" s="4">
        <v>3</v>
      </c>
      <c r="H144" s="4">
        <v>5</v>
      </c>
      <c r="I144" s="4">
        <v>1</v>
      </c>
      <c r="J144" s="5">
        <v>0.73</v>
      </c>
      <c r="K144" s="2" t="s">
        <v>269</v>
      </c>
      <c r="L144" s="2" t="s">
        <v>273</v>
      </c>
      <c r="M144" s="2" t="s">
        <v>284</v>
      </c>
    </row>
    <row r="145" spans="1:13" x14ac:dyDescent="0.2">
      <c r="A145" s="2" t="s">
        <v>63</v>
      </c>
      <c r="B145" s="2" t="s">
        <v>257</v>
      </c>
      <c r="C145" s="3">
        <v>110000</v>
      </c>
      <c r="D145" s="4">
        <v>5</v>
      </c>
      <c r="E145" s="4">
        <v>4</v>
      </c>
      <c r="F145" s="4">
        <v>3</v>
      </c>
      <c r="G145" s="4">
        <v>4</v>
      </c>
      <c r="H145" s="4">
        <v>5</v>
      </c>
      <c r="I145" s="4">
        <v>4</v>
      </c>
      <c r="J145" s="5">
        <v>0.83</v>
      </c>
      <c r="K145" s="2" t="s">
        <v>269</v>
      </c>
      <c r="L145" s="2" t="s">
        <v>199</v>
      </c>
      <c r="M145" s="2" t="s">
        <v>274</v>
      </c>
    </row>
    <row r="146" spans="1:13" x14ac:dyDescent="0.2">
      <c r="A146" s="2" t="s">
        <v>63</v>
      </c>
      <c r="B146" s="2" t="s">
        <v>257</v>
      </c>
      <c r="C146" s="3">
        <v>110000</v>
      </c>
      <c r="D146" s="4">
        <v>4</v>
      </c>
      <c r="E146" s="4">
        <v>5</v>
      </c>
      <c r="F146" s="4">
        <v>5</v>
      </c>
      <c r="G146" s="4">
        <v>5</v>
      </c>
      <c r="H146" s="4">
        <v>5</v>
      </c>
      <c r="I146" s="4">
        <v>5</v>
      </c>
      <c r="J146" s="5">
        <v>0.97</v>
      </c>
      <c r="K146" s="2" t="s">
        <v>269</v>
      </c>
      <c r="L146" s="2" t="s">
        <v>269</v>
      </c>
      <c r="M146" s="2" t="s">
        <v>275</v>
      </c>
    </row>
    <row r="147" spans="1:13" x14ac:dyDescent="0.2">
      <c r="A147" s="2" t="s">
        <v>63</v>
      </c>
      <c r="B147" s="2" t="s">
        <v>257</v>
      </c>
      <c r="C147" s="3">
        <v>110000</v>
      </c>
      <c r="D147" s="4">
        <v>5</v>
      </c>
      <c r="E147" s="4">
        <v>5</v>
      </c>
      <c r="F147" s="4">
        <v>5</v>
      </c>
      <c r="G147" s="4">
        <v>5</v>
      </c>
      <c r="H147" s="4">
        <v>5</v>
      </c>
      <c r="I147" s="4">
        <v>5</v>
      </c>
      <c r="J147" s="5">
        <v>1</v>
      </c>
      <c r="K147" s="2" t="s">
        <v>269</v>
      </c>
      <c r="L147" s="2" t="s">
        <v>269</v>
      </c>
      <c r="M147" s="2" t="s">
        <v>276</v>
      </c>
    </row>
    <row r="148" spans="1:13" x14ac:dyDescent="0.2">
      <c r="A148" s="2" t="s">
        <v>63</v>
      </c>
      <c r="B148" s="2" t="s">
        <v>257</v>
      </c>
      <c r="C148" s="3">
        <v>110000</v>
      </c>
      <c r="D148" s="4">
        <v>5</v>
      </c>
      <c r="E148" s="4">
        <v>4</v>
      </c>
      <c r="F148" s="4">
        <v>4</v>
      </c>
      <c r="G148" s="4">
        <v>4</v>
      </c>
      <c r="H148" s="4">
        <v>5</v>
      </c>
      <c r="I148" s="4">
        <v>4</v>
      </c>
      <c r="J148" s="5">
        <v>0.87</v>
      </c>
      <c r="K148" s="2" t="s">
        <v>269</v>
      </c>
      <c r="L148" s="2" t="s">
        <v>269</v>
      </c>
      <c r="M148" s="2" t="s">
        <v>277</v>
      </c>
    </row>
    <row r="149" spans="1:13" x14ac:dyDescent="0.2">
      <c r="A149" s="2" t="s">
        <v>63</v>
      </c>
      <c r="B149" s="2" t="s">
        <v>257</v>
      </c>
      <c r="C149" s="3">
        <v>110000</v>
      </c>
      <c r="D149" s="4">
        <v>4</v>
      </c>
      <c r="E149" s="4">
        <v>4</v>
      </c>
      <c r="F149" s="4">
        <v>3</v>
      </c>
      <c r="G149" s="4">
        <v>3</v>
      </c>
      <c r="H149" s="4">
        <v>4</v>
      </c>
      <c r="I149" s="4">
        <v>2</v>
      </c>
      <c r="J149" s="5">
        <v>0.67</v>
      </c>
      <c r="K149" s="2" t="s">
        <v>269</v>
      </c>
      <c r="L149" s="2" t="s">
        <v>273</v>
      </c>
      <c r="M149" s="2" t="s">
        <v>278</v>
      </c>
    </row>
    <row r="150" spans="1:13" x14ac:dyDescent="0.2">
      <c r="A150" s="2" t="s">
        <v>63</v>
      </c>
      <c r="B150" s="2" t="s">
        <v>257</v>
      </c>
      <c r="C150" s="3">
        <v>110000</v>
      </c>
      <c r="D150" s="4">
        <v>5</v>
      </c>
      <c r="E150" s="4">
        <v>5</v>
      </c>
      <c r="F150" s="4">
        <v>5</v>
      </c>
      <c r="G150" s="4">
        <v>5</v>
      </c>
      <c r="H150" s="4">
        <v>5</v>
      </c>
      <c r="I150" s="4">
        <v>5</v>
      </c>
      <c r="J150" s="5">
        <v>1</v>
      </c>
      <c r="K150" s="2" t="s">
        <v>269</v>
      </c>
      <c r="L150" s="2" t="s">
        <v>269</v>
      </c>
      <c r="M150" s="2" t="s">
        <v>279</v>
      </c>
    </row>
    <row r="151" spans="1:13" x14ac:dyDescent="0.2">
      <c r="A151" s="2" t="s">
        <v>63</v>
      </c>
      <c r="B151" s="2" t="s">
        <v>257</v>
      </c>
      <c r="C151" s="3">
        <v>110000</v>
      </c>
      <c r="D151" s="4">
        <v>5</v>
      </c>
      <c r="E151" s="4">
        <v>5</v>
      </c>
      <c r="F151" s="4">
        <v>5</v>
      </c>
      <c r="G151" s="4">
        <v>5</v>
      </c>
      <c r="H151" s="4">
        <v>5</v>
      </c>
      <c r="I151" s="4">
        <v>5</v>
      </c>
      <c r="J151" s="5">
        <v>1</v>
      </c>
      <c r="K151" s="2" t="s">
        <v>269</v>
      </c>
      <c r="L151" s="2" t="s">
        <v>199</v>
      </c>
      <c r="M151" s="2" t="s">
        <v>280</v>
      </c>
    </row>
    <row r="152" spans="1:13" x14ac:dyDescent="0.2">
      <c r="A152" s="2" t="s">
        <v>63</v>
      </c>
      <c r="B152" s="2" t="s">
        <v>257</v>
      </c>
      <c r="C152" s="3">
        <v>110000</v>
      </c>
      <c r="D152" s="4">
        <v>5</v>
      </c>
      <c r="E152" s="4">
        <v>4</v>
      </c>
      <c r="F152" s="4">
        <v>5</v>
      </c>
      <c r="G152" s="4">
        <v>4</v>
      </c>
      <c r="H152" s="4">
        <v>5</v>
      </c>
      <c r="I152" s="4">
        <v>2</v>
      </c>
      <c r="J152" s="5">
        <v>0.83</v>
      </c>
      <c r="K152" s="2" t="s">
        <v>269</v>
      </c>
      <c r="L152" s="2" t="s">
        <v>269</v>
      </c>
      <c r="M152" s="2" t="s">
        <v>281</v>
      </c>
    </row>
    <row r="153" spans="1:13" x14ac:dyDescent="0.2">
      <c r="A153" s="2" t="s">
        <v>63</v>
      </c>
      <c r="B153" s="2" t="s">
        <v>257</v>
      </c>
      <c r="C153" s="3">
        <v>110000</v>
      </c>
      <c r="D153" s="4">
        <v>5</v>
      </c>
      <c r="E153" s="4">
        <v>5</v>
      </c>
      <c r="F153" s="4">
        <v>5</v>
      </c>
      <c r="G153" s="4">
        <v>4</v>
      </c>
      <c r="H153" s="4">
        <v>5</v>
      </c>
      <c r="I153" s="4">
        <v>5</v>
      </c>
      <c r="J153" s="5">
        <v>0.97</v>
      </c>
      <c r="K153" s="2" t="s">
        <v>269</v>
      </c>
      <c r="L153" s="2" t="s">
        <v>269</v>
      </c>
      <c r="M153" s="2" t="s">
        <v>285</v>
      </c>
    </row>
    <row r="154" spans="1:13" x14ac:dyDescent="0.2">
      <c r="A154" s="2" t="s">
        <v>52</v>
      </c>
      <c r="B154" s="2" t="s">
        <v>202</v>
      </c>
      <c r="C154" s="3">
        <v>261300</v>
      </c>
      <c r="D154" s="4">
        <v>5</v>
      </c>
      <c r="E154" s="4">
        <v>4</v>
      </c>
      <c r="F154" s="4">
        <v>5</v>
      </c>
      <c r="G154" s="4">
        <v>4</v>
      </c>
      <c r="H154" s="4">
        <v>4</v>
      </c>
      <c r="I154" s="4">
        <v>5</v>
      </c>
      <c r="J154" s="5">
        <v>0.9</v>
      </c>
      <c r="K154" s="2" t="s">
        <v>269</v>
      </c>
      <c r="L154" s="2" t="s">
        <v>269</v>
      </c>
      <c r="M154" s="2" t="s">
        <v>282</v>
      </c>
    </row>
    <row r="155" spans="1:13" x14ac:dyDescent="0.2">
      <c r="A155" s="2" t="s">
        <v>52</v>
      </c>
      <c r="B155" s="2" t="s">
        <v>202</v>
      </c>
      <c r="C155" s="3">
        <v>261300</v>
      </c>
      <c r="D155" s="4">
        <v>5</v>
      </c>
      <c r="E155" s="4">
        <v>5</v>
      </c>
      <c r="F155" s="4">
        <v>5</v>
      </c>
      <c r="G155" s="4">
        <v>4</v>
      </c>
      <c r="H155" s="4">
        <v>4</v>
      </c>
      <c r="I155" s="4">
        <v>5</v>
      </c>
      <c r="J155" s="5">
        <v>0.93</v>
      </c>
      <c r="K155" s="2" t="s">
        <v>269</v>
      </c>
      <c r="L155" s="2" t="s">
        <v>269</v>
      </c>
      <c r="M155" s="2" t="s">
        <v>270</v>
      </c>
    </row>
    <row r="156" spans="1:13" x14ac:dyDescent="0.2">
      <c r="A156" s="2" t="s">
        <v>52</v>
      </c>
      <c r="B156" s="2" t="s">
        <v>202</v>
      </c>
      <c r="C156" s="3">
        <v>261300</v>
      </c>
      <c r="D156" s="4">
        <v>4</v>
      </c>
      <c r="E156" s="4">
        <v>3</v>
      </c>
      <c r="F156" s="4">
        <v>3</v>
      </c>
      <c r="G156" s="4">
        <v>1</v>
      </c>
      <c r="H156" s="4">
        <v>3</v>
      </c>
      <c r="I156" s="4">
        <v>3</v>
      </c>
      <c r="J156" s="5">
        <v>0.56999999999999995</v>
      </c>
      <c r="K156" s="2" t="s">
        <v>269</v>
      </c>
      <c r="L156" s="2" t="s">
        <v>269</v>
      </c>
      <c r="M156" s="2" t="s">
        <v>271</v>
      </c>
    </row>
    <row r="157" spans="1:13" x14ac:dyDescent="0.2">
      <c r="A157" s="2" t="s">
        <v>52</v>
      </c>
      <c r="B157" s="2" t="s">
        <v>202</v>
      </c>
      <c r="C157" s="3">
        <v>261300</v>
      </c>
      <c r="D157" s="4">
        <v>4</v>
      </c>
      <c r="E157" s="4">
        <v>4</v>
      </c>
      <c r="F157" s="4">
        <v>4</v>
      </c>
      <c r="G157" s="4">
        <v>5</v>
      </c>
      <c r="H157" s="4">
        <v>3</v>
      </c>
      <c r="I157" s="4">
        <v>4</v>
      </c>
      <c r="J157" s="5">
        <v>0.8</v>
      </c>
      <c r="K157" s="2" t="s">
        <v>269</v>
      </c>
      <c r="L157" s="2" t="s">
        <v>269</v>
      </c>
      <c r="M157" s="2" t="s">
        <v>272</v>
      </c>
    </row>
    <row r="158" spans="1:13" x14ac:dyDescent="0.2">
      <c r="A158" s="2" t="s">
        <v>52</v>
      </c>
      <c r="B158" s="2" t="s">
        <v>202</v>
      </c>
      <c r="C158" s="3">
        <v>261300</v>
      </c>
      <c r="D158" s="4">
        <v>5</v>
      </c>
      <c r="E158" s="4">
        <v>5</v>
      </c>
      <c r="F158" s="4">
        <v>5</v>
      </c>
      <c r="G158" s="4">
        <v>5</v>
      </c>
      <c r="H158" s="4">
        <v>5</v>
      </c>
      <c r="I158" s="4">
        <v>5</v>
      </c>
      <c r="J158" s="5">
        <v>1</v>
      </c>
      <c r="K158" s="2" t="s">
        <v>269</v>
      </c>
      <c r="L158" s="2" t="s">
        <v>269</v>
      </c>
      <c r="M158" s="2" t="s">
        <v>283</v>
      </c>
    </row>
    <row r="159" spans="1:13" x14ac:dyDescent="0.2">
      <c r="A159" s="2" t="s">
        <v>52</v>
      </c>
      <c r="B159" s="2" t="s">
        <v>202</v>
      </c>
      <c r="C159" s="3">
        <v>261300</v>
      </c>
      <c r="D159" s="4">
        <v>4</v>
      </c>
      <c r="E159" s="4">
        <v>4</v>
      </c>
      <c r="F159" s="4">
        <v>2</v>
      </c>
      <c r="G159" s="4">
        <v>3</v>
      </c>
      <c r="H159" s="4">
        <v>4</v>
      </c>
      <c r="I159" s="4">
        <v>4</v>
      </c>
      <c r="J159" s="5">
        <v>0.7</v>
      </c>
      <c r="K159" s="2" t="s">
        <v>269</v>
      </c>
      <c r="L159" s="2" t="s">
        <v>273</v>
      </c>
      <c r="M159" s="2" t="s">
        <v>284</v>
      </c>
    </row>
    <row r="160" spans="1:13" x14ac:dyDescent="0.2">
      <c r="A160" s="2" t="s">
        <v>52</v>
      </c>
      <c r="B160" s="2" t="s">
        <v>202</v>
      </c>
      <c r="C160" s="3">
        <v>261300</v>
      </c>
      <c r="D160" s="4">
        <v>4</v>
      </c>
      <c r="E160" s="4">
        <v>4</v>
      </c>
      <c r="F160" s="4">
        <v>4</v>
      </c>
      <c r="G160" s="4">
        <v>4</v>
      </c>
      <c r="H160" s="4">
        <v>4</v>
      </c>
      <c r="I160" s="4">
        <v>4</v>
      </c>
      <c r="J160" s="5">
        <v>0.8</v>
      </c>
      <c r="K160" s="2" t="s">
        <v>269</v>
      </c>
      <c r="L160" s="2" t="s">
        <v>199</v>
      </c>
      <c r="M160" s="2" t="s">
        <v>274</v>
      </c>
    </row>
    <row r="161" spans="1:13" x14ac:dyDescent="0.2">
      <c r="A161" s="2" t="s">
        <v>52</v>
      </c>
      <c r="B161" s="2" t="s">
        <v>202</v>
      </c>
      <c r="C161" s="3">
        <v>261300</v>
      </c>
      <c r="D161" s="4">
        <v>5</v>
      </c>
      <c r="E161" s="4">
        <v>5</v>
      </c>
      <c r="F161" s="4">
        <v>4</v>
      </c>
      <c r="G161" s="4">
        <v>4</v>
      </c>
      <c r="H161" s="4">
        <v>5</v>
      </c>
      <c r="I161" s="4">
        <v>5</v>
      </c>
      <c r="J161" s="5">
        <v>0.93</v>
      </c>
      <c r="K161" s="2" t="s">
        <v>269</v>
      </c>
      <c r="L161" s="2" t="s">
        <v>269</v>
      </c>
      <c r="M161" s="2" t="s">
        <v>275</v>
      </c>
    </row>
    <row r="162" spans="1:13" x14ac:dyDescent="0.2">
      <c r="A162" s="2" t="s">
        <v>52</v>
      </c>
      <c r="B162" s="2" t="s">
        <v>202</v>
      </c>
      <c r="C162" s="3">
        <v>261300</v>
      </c>
      <c r="D162" s="4">
        <v>5</v>
      </c>
      <c r="E162" s="4">
        <v>5</v>
      </c>
      <c r="F162" s="4">
        <v>5</v>
      </c>
      <c r="G162" s="4">
        <v>5</v>
      </c>
      <c r="H162" s="4">
        <v>4</v>
      </c>
      <c r="I162" s="4">
        <v>5</v>
      </c>
      <c r="J162" s="5">
        <v>0.97</v>
      </c>
      <c r="K162" s="2" t="s">
        <v>269</v>
      </c>
      <c r="L162" s="2" t="s">
        <v>269</v>
      </c>
      <c r="M162" s="2" t="s">
        <v>276</v>
      </c>
    </row>
    <row r="163" spans="1:13" x14ac:dyDescent="0.2">
      <c r="A163" s="2" t="s">
        <v>52</v>
      </c>
      <c r="B163" s="2" t="s">
        <v>202</v>
      </c>
      <c r="C163" s="3">
        <v>261300</v>
      </c>
      <c r="D163" s="4">
        <v>3</v>
      </c>
      <c r="E163" s="4">
        <v>4</v>
      </c>
      <c r="F163" s="4">
        <v>4</v>
      </c>
      <c r="G163" s="4">
        <v>4</v>
      </c>
      <c r="H163" s="4">
        <v>2</v>
      </c>
      <c r="I163" s="4">
        <v>4</v>
      </c>
      <c r="J163" s="5">
        <v>0.7</v>
      </c>
      <c r="K163" s="2" t="s">
        <v>269</v>
      </c>
      <c r="L163" s="2" t="s">
        <v>269</v>
      </c>
      <c r="M163" s="2" t="s">
        <v>277</v>
      </c>
    </row>
    <row r="164" spans="1:13" x14ac:dyDescent="0.2">
      <c r="A164" s="2" t="s">
        <v>52</v>
      </c>
      <c r="B164" s="2" t="s">
        <v>202</v>
      </c>
      <c r="C164" s="3">
        <v>261300</v>
      </c>
      <c r="D164" s="4">
        <v>4</v>
      </c>
      <c r="E164" s="4">
        <v>5</v>
      </c>
      <c r="F164" s="4">
        <v>5</v>
      </c>
      <c r="G164" s="4">
        <v>4</v>
      </c>
      <c r="H164" s="4">
        <v>4</v>
      </c>
      <c r="I164" s="4">
        <v>4</v>
      </c>
      <c r="J164" s="5">
        <v>0.87</v>
      </c>
      <c r="K164" s="2" t="s">
        <v>269</v>
      </c>
      <c r="L164" s="2" t="s">
        <v>269</v>
      </c>
      <c r="M164" s="2" t="s">
        <v>278</v>
      </c>
    </row>
    <row r="165" spans="1:13" x14ac:dyDescent="0.2">
      <c r="A165" s="2" t="s">
        <v>52</v>
      </c>
      <c r="B165" s="2" t="s">
        <v>202</v>
      </c>
      <c r="C165" s="3">
        <v>261300</v>
      </c>
      <c r="D165" s="4">
        <v>5</v>
      </c>
      <c r="E165" s="4">
        <v>5</v>
      </c>
      <c r="F165" s="4">
        <v>5</v>
      </c>
      <c r="G165" s="4">
        <v>5</v>
      </c>
      <c r="H165" s="4">
        <v>5</v>
      </c>
      <c r="I165" s="4">
        <v>5</v>
      </c>
      <c r="J165" s="5">
        <v>1</v>
      </c>
      <c r="K165" s="2" t="s">
        <v>269</v>
      </c>
      <c r="L165" s="2" t="s">
        <v>269</v>
      </c>
      <c r="M165" s="2" t="s">
        <v>279</v>
      </c>
    </row>
    <row r="166" spans="1:13" x14ac:dyDescent="0.2">
      <c r="A166" s="2" t="s">
        <v>52</v>
      </c>
      <c r="B166" s="2" t="s">
        <v>202</v>
      </c>
      <c r="C166" s="3">
        <v>261300</v>
      </c>
      <c r="D166" s="4">
        <v>5</v>
      </c>
      <c r="E166" s="4">
        <v>5</v>
      </c>
      <c r="F166" s="4">
        <v>4</v>
      </c>
      <c r="G166" s="4">
        <v>5</v>
      </c>
      <c r="H166" s="4">
        <v>5</v>
      </c>
      <c r="I166" s="4">
        <v>4</v>
      </c>
      <c r="J166" s="5">
        <v>0.93</v>
      </c>
      <c r="K166" s="2" t="s">
        <v>269</v>
      </c>
      <c r="L166" s="2" t="s">
        <v>269</v>
      </c>
      <c r="M166" s="2" t="s">
        <v>280</v>
      </c>
    </row>
    <row r="167" spans="1:13" x14ac:dyDescent="0.2">
      <c r="A167" s="2" t="s">
        <v>52</v>
      </c>
      <c r="B167" s="2" t="s">
        <v>202</v>
      </c>
      <c r="C167" s="3">
        <v>261300</v>
      </c>
      <c r="D167" s="4">
        <v>5</v>
      </c>
      <c r="E167" s="4">
        <v>5</v>
      </c>
      <c r="F167" s="4">
        <v>5</v>
      </c>
      <c r="G167" s="4">
        <v>5</v>
      </c>
      <c r="H167" s="4">
        <v>4</v>
      </c>
      <c r="I167" s="4">
        <v>5</v>
      </c>
      <c r="J167" s="5">
        <v>0.97</v>
      </c>
      <c r="K167" s="2" t="s">
        <v>269</v>
      </c>
      <c r="L167" s="2" t="s">
        <v>269</v>
      </c>
      <c r="M167" s="2" t="s">
        <v>281</v>
      </c>
    </row>
    <row r="168" spans="1:13" x14ac:dyDescent="0.2">
      <c r="A168" s="2" t="s">
        <v>52</v>
      </c>
      <c r="B168" s="2" t="s">
        <v>202</v>
      </c>
      <c r="C168" s="3">
        <v>261300</v>
      </c>
      <c r="D168" s="4">
        <v>5</v>
      </c>
      <c r="E168" s="4">
        <v>5</v>
      </c>
      <c r="F168" s="4">
        <v>5</v>
      </c>
      <c r="G168" s="4">
        <v>5</v>
      </c>
      <c r="H168" s="4">
        <v>5</v>
      </c>
      <c r="I168" s="4">
        <v>4</v>
      </c>
      <c r="J168" s="5">
        <v>0.97</v>
      </c>
      <c r="K168" s="2" t="s">
        <v>269</v>
      </c>
      <c r="L168" s="2" t="s">
        <v>269</v>
      </c>
      <c r="M168" s="2" t="s">
        <v>285</v>
      </c>
    </row>
    <row r="169" spans="1:13" x14ac:dyDescent="0.2">
      <c r="A169" s="2" t="s">
        <v>36</v>
      </c>
      <c r="B169" s="2" t="s">
        <v>217</v>
      </c>
      <c r="C169" s="3">
        <v>82723</v>
      </c>
      <c r="D169" s="4">
        <v>4</v>
      </c>
      <c r="E169" s="4">
        <v>4</v>
      </c>
      <c r="F169" s="4">
        <v>4</v>
      </c>
      <c r="G169" s="4">
        <v>5</v>
      </c>
      <c r="H169" s="4">
        <v>4</v>
      </c>
      <c r="I169" s="4">
        <v>4</v>
      </c>
      <c r="J169" s="5">
        <v>0.83</v>
      </c>
      <c r="K169" s="2" t="s">
        <v>269</v>
      </c>
      <c r="L169" s="2" t="s">
        <v>199</v>
      </c>
      <c r="M169" s="2" t="s">
        <v>282</v>
      </c>
    </row>
    <row r="170" spans="1:13" x14ac:dyDescent="0.2">
      <c r="A170" s="2" t="s">
        <v>36</v>
      </c>
      <c r="B170" s="2" t="s">
        <v>217</v>
      </c>
      <c r="C170" s="3">
        <v>82723</v>
      </c>
      <c r="D170" s="4">
        <v>5</v>
      </c>
      <c r="E170" s="4">
        <v>4</v>
      </c>
      <c r="F170" s="4">
        <v>4</v>
      </c>
      <c r="G170" s="4">
        <v>4</v>
      </c>
      <c r="H170" s="4">
        <v>5</v>
      </c>
      <c r="I170" s="4">
        <v>5</v>
      </c>
      <c r="J170" s="5">
        <v>0.9</v>
      </c>
      <c r="K170" s="2" t="s">
        <v>269</v>
      </c>
      <c r="L170" s="2" t="s">
        <v>199</v>
      </c>
      <c r="M170" s="2" t="s">
        <v>270</v>
      </c>
    </row>
    <row r="171" spans="1:13" x14ac:dyDescent="0.2">
      <c r="A171" s="2" t="s">
        <v>36</v>
      </c>
      <c r="B171" s="2" t="s">
        <v>217</v>
      </c>
      <c r="C171" s="3">
        <v>82723</v>
      </c>
      <c r="D171" s="4">
        <v>5</v>
      </c>
      <c r="E171" s="4">
        <v>4</v>
      </c>
      <c r="F171" s="4">
        <v>4</v>
      </c>
      <c r="G171" s="4">
        <v>4</v>
      </c>
      <c r="H171" s="4">
        <v>5</v>
      </c>
      <c r="I171" s="4">
        <v>4</v>
      </c>
      <c r="J171" s="5">
        <v>0.87</v>
      </c>
      <c r="K171" s="2" t="s">
        <v>269</v>
      </c>
      <c r="L171" s="2" t="s">
        <v>199</v>
      </c>
      <c r="M171" s="2" t="s">
        <v>271</v>
      </c>
    </row>
    <row r="172" spans="1:13" x14ac:dyDescent="0.2">
      <c r="A172" s="2" t="s">
        <v>36</v>
      </c>
      <c r="B172" s="2" t="s">
        <v>217</v>
      </c>
      <c r="C172" s="3">
        <v>82723</v>
      </c>
      <c r="D172" s="4">
        <v>4</v>
      </c>
      <c r="E172" s="4">
        <v>4</v>
      </c>
      <c r="F172" s="4">
        <v>4</v>
      </c>
      <c r="G172" s="4">
        <v>5</v>
      </c>
      <c r="H172" s="4">
        <v>4</v>
      </c>
      <c r="I172" s="4">
        <v>4</v>
      </c>
      <c r="J172" s="5">
        <v>0.83</v>
      </c>
      <c r="K172" s="2" t="s">
        <v>269</v>
      </c>
      <c r="L172" s="2" t="s">
        <v>199</v>
      </c>
      <c r="M172" s="2" t="s">
        <v>272</v>
      </c>
    </row>
    <row r="173" spans="1:13" x14ac:dyDescent="0.2">
      <c r="A173" s="2" t="s">
        <v>36</v>
      </c>
      <c r="B173" s="2" t="s">
        <v>217</v>
      </c>
      <c r="C173" s="3">
        <v>82723</v>
      </c>
      <c r="D173" s="4">
        <v>5</v>
      </c>
      <c r="E173" s="4">
        <v>5</v>
      </c>
      <c r="F173" s="4">
        <v>5</v>
      </c>
      <c r="G173" s="4">
        <v>5</v>
      </c>
      <c r="H173" s="4">
        <v>5</v>
      </c>
      <c r="I173" s="4">
        <v>5</v>
      </c>
      <c r="J173" s="5">
        <v>1</v>
      </c>
      <c r="K173" s="2" t="s">
        <v>269</v>
      </c>
      <c r="L173" s="2" t="s">
        <v>273</v>
      </c>
      <c r="M173" s="2" t="s">
        <v>283</v>
      </c>
    </row>
    <row r="174" spans="1:13" x14ac:dyDescent="0.2">
      <c r="A174" s="2" t="s">
        <v>36</v>
      </c>
      <c r="B174" s="2" t="s">
        <v>217</v>
      </c>
      <c r="C174" s="3">
        <v>82723</v>
      </c>
      <c r="D174" s="4">
        <v>4</v>
      </c>
      <c r="E174" s="4">
        <v>4</v>
      </c>
      <c r="F174" s="4">
        <v>4</v>
      </c>
      <c r="G174" s="4">
        <v>5</v>
      </c>
      <c r="H174" s="4">
        <v>5</v>
      </c>
      <c r="I174" s="4">
        <v>5</v>
      </c>
      <c r="J174" s="5">
        <v>0.9</v>
      </c>
      <c r="K174" s="2" t="s">
        <v>269</v>
      </c>
      <c r="L174" s="2" t="s">
        <v>199</v>
      </c>
      <c r="M174" s="2" t="s">
        <v>284</v>
      </c>
    </row>
    <row r="175" spans="1:13" x14ac:dyDescent="0.2">
      <c r="A175" s="2" t="s">
        <v>36</v>
      </c>
      <c r="B175" s="2" t="s">
        <v>217</v>
      </c>
      <c r="C175" s="3">
        <v>82723</v>
      </c>
      <c r="D175" s="4">
        <v>5</v>
      </c>
      <c r="E175" s="4">
        <v>5</v>
      </c>
      <c r="F175" s="4">
        <v>5</v>
      </c>
      <c r="G175" s="4">
        <v>5</v>
      </c>
      <c r="H175" s="4">
        <v>5</v>
      </c>
      <c r="I175" s="4">
        <v>5</v>
      </c>
      <c r="J175" s="5">
        <v>1</v>
      </c>
      <c r="K175" s="2" t="s">
        <v>269</v>
      </c>
      <c r="L175" s="2" t="s">
        <v>199</v>
      </c>
      <c r="M175" s="2" t="s">
        <v>274</v>
      </c>
    </row>
    <row r="176" spans="1:13" x14ac:dyDescent="0.2">
      <c r="A176" s="2" t="s">
        <v>36</v>
      </c>
      <c r="B176" s="2" t="s">
        <v>217</v>
      </c>
      <c r="C176" s="3">
        <v>82723</v>
      </c>
      <c r="D176" s="4">
        <v>4</v>
      </c>
      <c r="E176" s="4">
        <v>5</v>
      </c>
      <c r="F176" s="4">
        <v>4</v>
      </c>
      <c r="G176" s="4">
        <v>5</v>
      </c>
      <c r="H176" s="4">
        <v>5</v>
      </c>
      <c r="I176" s="4">
        <v>5</v>
      </c>
      <c r="J176" s="5">
        <v>0.93</v>
      </c>
      <c r="K176" s="2" t="s">
        <v>269</v>
      </c>
      <c r="L176" s="2" t="s">
        <v>199</v>
      </c>
      <c r="M176" s="2" t="s">
        <v>275</v>
      </c>
    </row>
    <row r="177" spans="1:13" x14ac:dyDescent="0.2">
      <c r="A177" s="2" t="s">
        <v>36</v>
      </c>
      <c r="B177" s="2" t="s">
        <v>217</v>
      </c>
      <c r="C177" s="3">
        <v>82723</v>
      </c>
      <c r="D177" s="4">
        <v>5</v>
      </c>
      <c r="E177" s="4">
        <v>5</v>
      </c>
      <c r="F177" s="4">
        <v>5</v>
      </c>
      <c r="G177" s="4">
        <v>5</v>
      </c>
      <c r="H177" s="4">
        <v>5</v>
      </c>
      <c r="I177" s="4">
        <v>5</v>
      </c>
      <c r="J177" s="5">
        <v>1</v>
      </c>
      <c r="K177" s="2" t="s">
        <v>269</v>
      </c>
      <c r="L177" s="2" t="s">
        <v>199</v>
      </c>
      <c r="M177" s="2" t="s">
        <v>276</v>
      </c>
    </row>
    <row r="178" spans="1:13" x14ac:dyDescent="0.2">
      <c r="A178" s="2" t="s">
        <v>36</v>
      </c>
      <c r="B178" s="2" t="s">
        <v>217</v>
      </c>
      <c r="C178" s="3">
        <v>82723</v>
      </c>
      <c r="D178" s="4">
        <v>4</v>
      </c>
      <c r="E178" s="4">
        <v>3</v>
      </c>
      <c r="F178" s="4">
        <v>3</v>
      </c>
      <c r="G178" s="4">
        <v>5</v>
      </c>
      <c r="H178" s="4">
        <v>4</v>
      </c>
      <c r="I178" s="4">
        <v>4</v>
      </c>
      <c r="J178" s="5">
        <v>0.77</v>
      </c>
      <c r="K178" s="2" t="s">
        <v>269</v>
      </c>
      <c r="L178" s="2" t="s">
        <v>273</v>
      </c>
      <c r="M178" s="2" t="s">
        <v>277</v>
      </c>
    </row>
    <row r="179" spans="1:13" x14ac:dyDescent="0.2">
      <c r="A179" s="2" t="s">
        <v>36</v>
      </c>
      <c r="B179" s="2" t="s">
        <v>217</v>
      </c>
      <c r="C179" s="3">
        <v>82723</v>
      </c>
      <c r="D179" s="4">
        <v>4</v>
      </c>
      <c r="E179" s="4">
        <v>3</v>
      </c>
      <c r="F179" s="4">
        <v>4</v>
      </c>
      <c r="G179" s="4">
        <v>3</v>
      </c>
      <c r="H179" s="4">
        <v>5</v>
      </c>
      <c r="I179" s="4">
        <v>4</v>
      </c>
      <c r="J179" s="5">
        <v>0.77</v>
      </c>
      <c r="K179" s="2" t="s">
        <v>269</v>
      </c>
      <c r="L179" s="2" t="s">
        <v>199</v>
      </c>
      <c r="M179" s="2" t="s">
        <v>278</v>
      </c>
    </row>
    <row r="180" spans="1:13" x14ac:dyDescent="0.2">
      <c r="A180" s="2" t="s">
        <v>36</v>
      </c>
      <c r="B180" s="2" t="s">
        <v>217</v>
      </c>
      <c r="C180" s="3">
        <v>82723</v>
      </c>
      <c r="D180" s="4">
        <v>5</v>
      </c>
      <c r="E180" s="4">
        <v>5</v>
      </c>
      <c r="F180" s="4">
        <v>5</v>
      </c>
      <c r="G180" s="4">
        <v>5</v>
      </c>
      <c r="H180" s="4">
        <v>5</v>
      </c>
      <c r="I180" s="4">
        <v>5</v>
      </c>
      <c r="J180" s="5">
        <v>1</v>
      </c>
      <c r="K180" s="2" t="s">
        <v>269</v>
      </c>
      <c r="L180" s="2" t="s">
        <v>199</v>
      </c>
      <c r="M180" s="2" t="s">
        <v>279</v>
      </c>
    </row>
    <row r="181" spans="1:13" x14ac:dyDescent="0.2">
      <c r="A181" s="2" t="s">
        <v>36</v>
      </c>
      <c r="B181" s="2" t="s">
        <v>217</v>
      </c>
      <c r="C181" s="3">
        <v>82723</v>
      </c>
      <c r="D181" s="4">
        <v>5</v>
      </c>
      <c r="E181" s="4">
        <v>5</v>
      </c>
      <c r="F181" s="4">
        <v>4</v>
      </c>
      <c r="G181" s="4">
        <v>4</v>
      </c>
      <c r="H181" s="4">
        <v>5</v>
      </c>
      <c r="I181" s="4">
        <v>5</v>
      </c>
      <c r="J181" s="5">
        <v>0.93</v>
      </c>
      <c r="K181" s="2" t="s">
        <v>269</v>
      </c>
      <c r="L181" s="2" t="s">
        <v>199</v>
      </c>
      <c r="M181" s="2" t="s">
        <v>280</v>
      </c>
    </row>
    <row r="182" spans="1:13" x14ac:dyDescent="0.2">
      <c r="A182" s="2" t="s">
        <v>36</v>
      </c>
      <c r="B182" s="2" t="s">
        <v>217</v>
      </c>
      <c r="C182" s="3">
        <v>82723</v>
      </c>
      <c r="D182" s="4">
        <v>5</v>
      </c>
      <c r="E182" s="4">
        <v>5</v>
      </c>
      <c r="F182" s="4">
        <v>4</v>
      </c>
      <c r="G182" s="4">
        <v>5</v>
      </c>
      <c r="H182" s="4">
        <v>4</v>
      </c>
      <c r="I182" s="4">
        <v>5</v>
      </c>
      <c r="J182" s="5">
        <v>0.93</v>
      </c>
      <c r="K182" s="2" t="s">
        <v>269</v>
      </c>
      <c r="L182" s="2" t="s">
        <v>199</v>
      </c>
      <c r="M182" s="2" t="s">
        <v>281</v>
      </c>
    </row>
    <row r="183" spans="1:13" x14ac:dyDescent="0.2">
      <c r="A183" s="2" t="s">
        <v>36</v>
      </c>
      <c r="B183" s="2" t="s">
        <v>217</v>
      </c>
      <c r="C183" s="3">
        <v>82723</v>
      </c>
      <c r="D183" s="4">
        <v>5</v>
      </c>
      <c r="E183" s="4">
        <v>5</v>
      </c>
      <c r="F183" s="4">
        <v>4</v>
      </c>
      <c r="G183" s="4">
        <v>4</v>
      </c>
      <c r="H183" s="4">
        <v>5</v>
      </c>
      <c r="I183" s="4">
        <v>5</v>
      </c>
      <c r="J183" s="5">
        <v>0.93</v>
      </c>
      <c r="K183" s="2" t="s">
        <v>269</v>
      </c>
      <c r="L183" s="2" t="s">
        <v>199</v>
      </c>
      <c r="M183" s="2" t="s">
        <v>285</v>
      </c>
    </row>
    <row r="184" spans="1:13" x14ac:dyDescent="0.2">
      <c r="A184" s="2" t="s">
        <v>57</v>
      </c>
      <c r="B184" s="2" t="s">
        <v>255</v>
      </c>
      <c r="C184" s="3">
        <v>75000</v>
      </c>
      <c r="D184" s="4">
        <v>5</v>
      </c>
      <c r="E184" s="4">
        <v>4</v>
      </c>
      <c r="F184" s="4">
        <v>4</v>
      </c>
      <c r="G184" s="4">
        <v>5</v>
      </c>
      <c r="H184" s="4">
        <v>5</v>
      </c>
      <c r="I184" s="4">
        <v>4</v>
      </c>
      <c r="J184" s="5">
        <v>0.9</v>
      </c>
      <c r="K184" s="2" t="s">
        <v>269</v>
      </c>
      <c r="L184" s="2" t="s">
        <v>269</v>
      </c>
      <c r="M184" s="2" t="s">
        <v>282</v>
      </c>
    </row>
    <row r="185" spans="1:13" x14ac:dyDescent="0.2">
      <c r="A185" s="2" t="s">
        <v>57</v>
      </c>
      <c r="B185" s="2" t="s">
        <v>255</v>
      </c>
      <c r="C185" s="3">
        <v>75000</v>
      </c>
      <c r="D185" s="4">
        <v>5</v>
      </c>
      <c r="E185" s="4">
        <v>4</v>
      </c>
      <c r="F185" s="4">
        <v>4</v>
      </c>
      <c r="G185" s="4">
        <v>5</v>
      </c>
      <c r="H185" s="4">
        <v>5</v>
      </c>
      <c r="I185" s="4">
        <v>5</v>
      </c>
      <c r="J185" s="5">
        <v>0.93</v>
      </c>
      <c r="K185" s="2" t="s">
        <v>269</v>
      </c>
      <c r="L185" s="2" t="s">
        <v>269</v>
      </c>
      <c r="M185" s="2" t="s">
        <v>270</v>
      </c>
    </row>
    <row r="186" spans="1:13" x14ac:dyDescent="0.2">
      <c r="A186" s="2" t="s">
        <v>57</v>
      </c>
      <c r="B186" s="2" t="s">
        <v>255</v>
      </c>
      <c r="C186" s="3">
        <v>75000</v>
      </c>
      <c r="D186" s="4">
        <v>4</v>
      </c>
      <c r="E186" s="4">
        <v>4</v>
      </c>
      <c r="F186" s="4">
        <v>3</v>
      </c>
      <c r="G186" s="4">
        <v>4</v>
      </c>
      <c r="H186" s="4">
        <v>5</v>
      </c>
      <c r="I186" s="4">
        <v>3</v>
      </c>
      <c r="J186" s="5">
        <v>0.77</v>
      </c>
      <c r="K186" s="2" t="s">
        <v>269</v>
      </c>
      <c r="L186" s="2" t="s">
        <v>269</v>
      </c>
      <c r="M186" s="2" t="s">
        <v>271</v>
      </c>
    </row>
    <row r="187" spans="1:13" x14ac:dyDescent="0.2">
      <c r="A187" s="2" t="s">
        <v>57</v>
      </c>
      <c r="B187" s="2" t="s">
        <v>255</v>
      </c>
      <c r="C187" s="3">
        <v>75000</v>
      </c>
      <c r="D187" s="4">
        <v>3</v>
      </c>
      <c r="E187" s="4">
        <v>3</v>
      </c>
      <c r="F187" s="4">
        <v>3</v>
      </c>
      <c r="G187" s="4">
        <v>4</v>
      </c>
      <c r="H187" s="4">
        <v>4</v>
      </c>
      <c r="I187" s="4">
        <v>3</v>
      </c>
      <c r="J187" s="5">
        <v>0.67</v>
      </c>
      <c r="K187" s="2" t="s">
        <v>269</v>
      </c>
      <c r="L187" s="2" t="s">
        <v>273</v>
      </c>
      <c r="M187" s="2" t="s">
        <v>272</v>
      </c>
    </row>
    <row r="188" spans="1:13" x14ac:dyDescent="0.2">
      <c r="A188" s="2" t="s">
        <v>57</v>
      </c>
      <c r="B188" s="2" t="s">
        <v>255</v>
      </c>
      <c r="C188" s="3">
        <v>75000</v>
      </c>
      <c r="D188" s="4">
        <v>3</v>
      </c>
      <c r="E188" s="4">
        <v>2</v>
      </c>
      <c r="F188" s="4">
        <v>3</v>
      </c>
      <c r="G188" s="4">
        <v>2</v>
      </c>
      <c r="H188" s="4">
        <v>5</v>
      </c>
      <c r="I188" s="4">
        <v>2</v>
      </c>
      <c r="J188" s="5">
        <v>0.56999999999999995</v>
      </c>
      <c r="K188" s="2" t="s">
        <v>269</v>
      </c>
      <c r="L188" s="2" t="s">
        <v>269</v>
      </c>
      <c r="M188" s="2" t="s">
        <v>283</v>
      </c>
    </row>
    <row r="189" spans="1:13" x14ac:dyDescent="0.2">
      <c r="A189" s="2" t="s">
        <v>57</v>
      </c>
      <c r="B189" s="2" t="s">
        <v>255</v>
      </c>
      <c r="C189" s="3">
        <v>75000</v>
      </c>
      <c r="D189" s="4">
        <v>5</v>
      </c>
      <c r="E189" s="4">
        <v>5</v>
      </c>
      <c r="F189" s="4">
        <v>4</v>
      </c>
      <c r="G189" s="4">
        <v>4</v>
      </c>
      <c r="H189" s="4">
        <v>5</v>
      </c>
      <c r="I189" s="4">
        <v>4</v>
      </c>
      <c r="J189" s="5">
        <v>0.9</v>
      </c>
      <c r="K189" s="2" t="s">
        <v>269</v>
      </c>
      <c r="L189" s="2" t="s">
        <v>199</v>
      </c>
      <c r="M189" s="2" t="s">
        <v>284</v>
      </c>
    </row>
    <row r="190" spans="1:13" x14ac:dyDescent="0.2">
      <c r="A190" s="2" t="s">
        <v>57</v>
      </c>
      <c r="B190" s="2" t="s">
        <v>255</v>
      </c>
      <c r="C190" s="3">
        <v>75000</v>
      </c>
      <c r="D190" s="4">
        <v>4</v>
      </c>
      <c r="E190" s="4">
        <v>4</v>
      </c>
      <c r="F190" s="4">
        <v>4</v>
      </c>
      <c r="G190" s="4">
        <v>4</v>
      </c>
      <c r="H190" s="4">
        <v>5</v>
      </c>
      <c r="I190" s="4">
        <v>4</v>
      </c>
      <c r="J190" s="5">
        <v>0.83</v>
      </c>
      <c r="K190" s="2" t="s">
        <v>269</v>
      </c>
      <c r="L190" s="2" t="s">
        <v>199</v>
      </c>
      <c r="M190" s="2" t="s">
        <v>274</v>
      </c>
    </row>
    <row r="191" spans="1:13" x14ac:dyDescent="0.2">
      <c r="A191" s="2" t="s">
        <v>57</v>
      </c>
      <c r="B191" s="2" t="s">
        <v>255</v>
      </c>
      <c r="C191" s="3">
        <v>75000</v>
      </c>
      <c r="D191" s="4">
        <v>5</v>
      </c>
      <c r="E191" s="4">
        <v>5</v>
      </c>
      <c r="F191" s="4">
        <v>4</v>
      </c>
      <c r="G191" s="4">
        <v>5</v>
      </c>
      <c r="H191" s="4">
        <v>5</v>
      </c>
      <c r="I191" s="4">
        <v>5</v>
      </c>
      <c r="J191" s="5">
        <v>0.97</v>
      </c>
      <c r="K191" s="2" t="s">
        <v>269</v>
      </c>
      <c r="L191" s="2" t="s">
        <v>269</v>
      </c>
      <c r="M191" s="2" t="s">
        <v>275</v>
      </c>
    </row>
    <row r="192" spans="1:13" x14ac:dyDescent="0.2">
      <c r="A192" s="2" t="s">
        <v>57</v>
      </c>
      <c r="B192" s="2" t="s">
        <v>255</v>
      </c>
      <c r="C192" s="3">
        <v>75000</v>
      </c>
      <c r="D192" s="4">
        <v>5</v>
      </c>
      <c r="E192" s="4">
        <v>5</v>
      </c>
      <c r="F192" s="4">
        <v>5</v>
      </c>
      <c r="G192" s="4">
        <v>5</v>
      </c>
      <c r="H192" s="4">
        <v>5</v>
      </c>
      <c r="I192" s="4">
        <v>5</v>
      </c>
      <c r="J192" s="5">
        <v>1</v>
      </c>
      <c r="K192" s="2" t="s">
        <v>269</v>
      </c>
      <c r="L192" s="2" t="s">
        <v>269</v>
      </c>
      <c r="M192" s="2" t="s">
        <v>276</v>
      </c>
    </row>
    <row r="193" spans="1:13" x14ac:dyDescent="0.2">
      <c r="A193" s="2" t="s">
        <v>57</v>
      </c>
      <c r="B193" s="2" t="s">
        <v>255</v>
      </c>
      <c r="C193" s="3">
        <v>75000</v>
      </c>
      <c r="D193" s="4">
        <v>4</v>
      </c>
      <c r="E193" s="4">
        <v>5</v>
      </c>
      <c r="F193" s="4">
        <v>4</v>
      </c>
      <c r="G193" s="4">
        <v>4</v>
      </c>
      <c r="H193" s="4">
        <v>4</v>
      </c>
      <c r="I193" s="4">
        <v>4</v>
      </c>
      <c r="J193" s="5">
        <v>0.83</v>
      </c>
      <c r="K193" s="2" t="s">
        <v>269</v>
      </c>
      <c r="L193" s="2" t="s">
        <v>269</v>
      </c>
      <c r="M193" s="2" t="s">
        <v>277</v>
      </c>
    </row>
    <row r="194" spans="1:13" x14ac:dyDescent="0.2">
      <c r="A194" s="2" t="s">
        <v>57</v>
      </c>
      <c r="B194" s="2" t="s">
        <v>255</v>
      </c>
      <c r="C194" s="3">
        <v>75000</v>
      </c>
      <c r="D194" s="4">
        <v>4</v>
      </c>
      <c r="E194" s="4">
        <v>4</v>
      </c>
      <c r="F194" s="4">
        <v>4</v>
      </c>
      <c r="G194" s="4">
        <v>4</v>
      </c>
      <c r="H194" s="4">
        <v>4</v>
      </c>
      <c r="I194" s="4">
        <v>4</v>
      </c>
      <c r="J194" s="5">
        <v>0.8</v>
      </c>
      <c r="K194" s="2" t="s">
        <v>269</v>
      </c>
      <c r="L194" s="2" t="s">
        <v>199</v>
      </c>
      <c r="M194" s="2" t="s">
        <v>278</v>
      </c>
    </row>
    <row r="195" spans="1:13" x14ac:dyDescent="0.2">
      <c r="A195" s="2" t="s">
        <v>57</v>
      </c>
      <c r="B195" s="2" t="s">
        <v>255</v>
      </c>
      <c r="C195" s="3">
        <v>75000</v>
      </c>
      <c r="D195" s="4">
        <v>5</v>
      </c>
      <c r="E195" s="4">
        <v>5</v>
      </c>
      <c r="F195" s="4">
        <v>5</v>
      </c>
      <c r="G195" s="4">
        <v>5</v>
      </c>
      <c r="H195" s="4">
        <v>5</v>
      </c>
      <c r="I195" s="4">
        <v>5</v>
      </c>
      <c r="J195" s="5">
        <v>1</v>
      </c>
      <c r="K195" s="2" t="s">
        <v>269</v>
      </c>
      <c r="L195" s="2" t="s">
        <v>269</v>
      </c>
      <c r="M195" s="2" t="s">
        <v>279</v>
      </c>
    </row>
    <row r="196" spans="1:13" x14ac:dyDescent="0.2">
      <c r="A196" s="2" t="s">
        <v>57</v>
      </c>
      <c r="B196" s="2" t="s">
        <v>255</v>
      </c>
      <c r="C196" s="3">
        <v>75000</v>
      </c>
      <c r="D196" s="4">
        <v>5</v>
      </c>
      <c r="E196" s="4">
        <v>5</v>
      </c>
      <c r="F196" s="4">
        <v>5</v>
      </c>
      <c r="G196" s="4">
        <v>5</v>
      </c>
      <c r="H196" s="4">
        <v>5</v>
      </c>
      <c r="I196" s="4">
        <v>5</v>
      </c>
      <c r="J196" s="5">
        <v>1</v>
      </c>
      <c r="K196" s="2" t="s">
        <v>269</v>
      </c>
      <c r="L196" s="2" t="s">
        <v>269</v>
      </c>
      <c r="M196" s="2" t="s">
        <v>280</v>
      </c>
    </row>
    <row r="197" spans="1:13" x14ac:dyDescent="0.2">
      <c r="A197" s="2" t="s">
        <v>57</v>
      </c>
      <c r="B197" s="2" t="s">
        <v>255</v>
      </c>
      <c r="C197" s="3">
        <v>75000</v>
      </c>
      <c r="D197" s="4">
        <v>4</v>
      </c>
      <c r="E197" s="4">
        <v>5</v>
      </c>
      <c r="F197" s="4">
        <v>5</v>
      </c>
      <c r="G197" s="4">
        <v>4</v>
      </c>
      <c r="H197" s="4">
        <v>5</v>
      </c>
      <c r="I197" s="4">
        <v>2</v>
      </c>
      <c r="J197" s="5">
        <v>0.83</v>
      </c>
      <c r="K197" s="2" t="s">
        <v>269</v>
      </c>
      <c r="L197" s="2" t="s">
        <v>269</v>
      </c>
      <c r="M197" s="2" t="s">
        <v>281</v>
      </c>
    </row>
    <row r="198" spans="1:13" x14ac:dyDescent="0.2">
      <c r="A198" s="2" t="s">
        <v>57</v>
      </c>
      <c r="B198" s="2" t="s">
        <v>255</v>
      </c>
      <c r="C198" s="3">
        <v>75000</v>
      </c>
      <c r="D198" s="4">
        <v>5</v>
      </c>
      <c r="E198" s="4">
        <v>5</v>
      </c>
      <c r="F198" s="4">
        <v>5</v>
      </c>
      <c r="G198" s="4">
        <v>5</v>
      </c>
      <c r="H198" s="4">
        <v>5</v>
      </c>
      <c r="I198" s="4">
        <v>5</v>
      </c>
      <c r="J198" s="5">
        <v>1</v>
      </c>
      <c r="K198" s="2" t="s">
        <v>269</v>
      </c>
      <c r="L198" s="2" t="s">
        <v>269</v>
      </c>
      <c r="M198" s="2" t="s">
        <v>285</v>
      </c>
    </row>
    <row r="199" spans="1:13" x14ac:dyDescent="0.2">
      <c r="A199" s="2" t="s">
        <v>90</v>
      </c>
      <c r="B199" s="2" t="s">
        <v>195</v>
      </c>
      <c r="C199" s="3">
        <v>95872</v>
      </c>
      <c r="D199" s="4">
        <v>3</v>
      </c>
      <c r="E199" s="4">
        <v>3</v>
      </c>
      <c r="F199" s="4">
        <v>3</v>
      </c>
      <c r="G199" s="4">
        <v>3</v>
      </c>
      <c r="H199" s="4">
        <v>4</v>
      </c>
      <c r="I199" s="4">
        <v>3</v>
      </c>
      <c r="J199" s="5">
        <v>0.63</v>
      </c>
      <c r="K199" s="2" t="s">
        <v>269</v>
      </c>
      <c r="L199" s="2" t="s">
        <v>269</v>
      </c>
      <c r="M199" s="2" t="s">
        <v>283</v>
      </c>
    </row>
    <row r="200" spans="1:13" x14ac:dyDescent="0.2">
      <c r="A200" s="2" t="s">
        <v>90</v>
      </c>
      <c r="B200" s="2" t="s">
        <v>195</v>
      </c>
      <c r="C200" s="3">
        <v>95872</v>
      </c>
      <c r="D200" s="4">
        <v>2</v>
      </c>
      <c r="E200" s="4">
        <v>2</v>
      </c>
      <c r="F200" s="4">
        <v>2</v>
      </c>
      <c r="G200" s="4">
        <v>2</v>
      </c>
      <c r="H200" s="4">
        <v>3</v>
      </c>
      <c r="I200" s="4">
        <v>4</v>
      </c>
      <c r="J200" s="5">
        <v>0.5</v>
      </c>
      <c r="K200" s="2" t="s">
        <v>269</v>
      </c>
      <c r="L200" s="2" t="s">
        <v>199</v>
      </c>
      <c r="M200" s="2" t="s">
        <v>274</v>
      </c>
    </row>
    <row r="201" spans="1:13" x14ac:dyDescent="0.2">
      <c r="A201" s="2" t="s">
        <v>90</v>
      </c>
      <c r="B201" s="2" t="s">
        <v>195</v>
      </c>
      <c r="C201" s="3">
        <v>95872</v>
      </c>
      <c r="D201" s="4">
        <v>5</v>
      </c>
      <c r="E201" s="4">
        <v>4</v>
      </c>
      <c r="F201" s="4">
        <v>4</v>
      </c>
      <c r="G201" s="4">
        <v>4</v>
      </c>
      <c r="H201" s="4">
        <v>5</v>
      </c>
      <c r="I201" s="4">
        <v>4</v>
      </c>
      <c r="J201" s="5">
        <v>0.87</v>
      </c>
      <c r="K201" s="2" t="s">
        <v>269</v>
      </c>
      <c r="L201" s="2" t="s">
        <v>269</v>
      </c>
      <c r="M201" s="2" t="s">
        <v>277</v>
      </c>
    </row>
    <row r="202" spans="1:13" x14ac:dyDescent="0.2">
      <c r="A202" s="2" t="s">
        <v>73</v>
      </c>
      <c r="B202" s="2" t="s">
        <v>219</v>
      </c>
      <c r="C202" s="3">
        <v>280000</v>
      </c>
      <c r="D202" s="4">
        <v>4</v>
      </c>
      <c r="E202" s="4">
        <v>4</v>
      </c>
      <c r="F202" s="4">
        <v>4</v>
      </c>
      <c r="G202" s="4">
        <v>4</v>
      </c>
      <c r="H202" s="4">
        <v>4</v>
      </c>
      <c r="I202" s="4">
        <v>3</v>
      </c>
      <c r="J202" s="5">
        <v>0.77</v>
      </c>
      <c r="K202" s="2" t="s">
        <v>269</v>
      </c>
      <c r="L202" s="2" t="s">
        <v>199</v>
      </c>
      <c r="M202" s="2" t="s">
        <v>270</v>
      </c>
    </row>
    <row r="203" spans="1:13" x14ac:dyDescent="0.2">
      <c r="A203" s="2" t="s">
        <v>73</v>
      </c>
      <c r="B203" s="2" t="s">
        <v>219</v>
      </c>
      <c r="C203" s="3">
        <v>280000</v>
      </c>
      <c r="D203" s="4">
        <v>3</v>
      </c>
      <c r="E203" s="4">
        <v>2</v>
      </c>
      <c r="F203" s="4">
        <v>2</v>
      </c>
      <c r="G203" s="4">
        <v>3</v>
      </c>
      <c r="H203" s="4">
        <v>4</v>
      </c>
      <c r="I203" s="4">
        <v>3</v>
      </c>
      <c r="J203" s="5">
        <v>0.56999999999999995</v>
      </c>
      <c r="K203" s="2" t="s">
        <v>269</v>
      </c>
      <c r="L203" s="2" t="s">
        <v>199</v>
      </c>
      <c r="M203" s="2" t="s">
        <v>271</v>
      </c>
    </row>
    <row r="204" spans="1:13" x14ac:dyDescent="0.2">
      <c r="A204" s="2" t="s">
        <v>73</v>
      </c>
      <c r="B204" s="2" t="s">
        <v>219</v>
      </c>
      <c r="C204" s="3">
        <v>280000</v>
      </c>
      <c r="D204" s="4">
        <v>4</v>
      </c>
      <c r="E204" s="4">
        <v>3</v>
      </c>
      <c r="F204" s="4">
        <v>3</v>
      </c>
      <c r="G204" s="4">
        <v>4</v>
      </c>
      <c r="H204" s="4">
        <v>4</v>
      </c>
      <c r="I204" s="4">
        <v>4</v>
      </c>
      <c r="J204" s="5">
        <v>0.73</v>
      </c>
      <c r="K204" s="2" t="s">
        <v>269</v>
      </c>
      <c r="L204" s="2" t="s">
        <v>273</v>
      </c>
      <c r="M204" s="2" t="s">
        <v>272</v>
      </c>
    </row>
    <row r="205" spans="1:13" x14ac:dyDescent="0.2">
      <c r="A205" s="2" t="s">
        <v>73</v>
      </c>
      <c r="B205" s="2" t="s">
        <v>219</v>
      </c>
      <c r="C205" s="3">
        <v>280000</v>
      </c>
      <c r="D205" s="4">
        <v>4</v>
      </c>
      <c r="E205" s="4">
        <v>4</v>
      </c>
      <c r="F205" s="4">
        <v>4</v>
      </c>
      <c r="G205" s="4">
        <v>4</v>
      </c>
      <c r="H205" s="4">
        <v>4</v>
      </c>
      <c r="I205" s="4">
        <v>4</v>
      </c>
      <c r="J205" s="5">
        <v>0.8</v>
      </c>
      <c r="K205" s="2" t="s">
        <v>269</v>
      </c>
      <c r="L205" s="2" t="s">
        <v>269</v>
      </c>
      <c r="M205" s="2" t="s">
        <v>283</v>
      </c>
    </row>
    <row r="206" spans="1:13" x14ac:dyDescent="0.2">
      <c r="A206" s="2" t="s">
        <v>73</v>
      </c>
      <c r="B206" s="2" t="s">
        <v>219</v>
      </c>
      <c r="C206" s="3">
        <v>280000</v>
      </c>
      <c r="D206" s="4">
        <v>4</v>
      </c>
      <c r="E206" s="4">
        <v>3</v>
      </c>
      <c r="F206" s="4">
        <v>4</v>
      </c>
      <c r="G206" s="4">
        <v>3</v>
      </c>
      <c r="H206" s="4">
        <v>4</v>
      </c>
      <c r="I206" s="4">
        <v>3</v>
      </c>
      <c r="J206" s="5">
        <v>0.7</v>
      </c>
      <c r="K206" s="2" t="s">
        <v>269</v>
      </c>
      <c r="L206" s="2" t="s">
        <v>199</v>
      </c>
      <c r="M206" s="2" t="s">
        <v>274</v>
      </c>
    </row>
    <row r="207" spans="1:13" x14ac:dyDescent="0.2">
      <c r="A207" s="2" t="s">
        <v>73</v>
      </c>
      <c r="B207" s="2" t="s">
        <v>219</v>
      </c>
      <c r="C207" s="3">
        <v>280000</v>
      </c>
      <c r="D207" s="4">
        <v>4</v>
      </c>
      <c r="E207" s="4">
        <v>4</v>
      </c>
      <c r="F207" s="4">
        <v>5</v>
      </c>
      <c r="G207" s="4">
        <v>5</v>
      </c>
      <c r="H207" s="4">
        <v>5</v>
      </c>
      <c r="I207" s="4">
        <v>4</v>
      </c>
      <c r="J207" s="5">
        <v>0.9</v>
      </c>
      <c r="K207" s="2" t="s">
        <v>269</v>
      </c>
      <c r="L207" s="2" t="s">
        <v>199</v>
      </c>
      <c r="M207" s="2" t="s">
        <v>275</v>
      </c>
    </row>
    <row r="208" spans="1:13" x14ac:dyDescent="0.2">
      <c r="A208" s="2" t="s">
        <v>73</v>
      </c>
      <c r="B208" s="2" t="s">
        <v>219</v>
      </c>
      <c r="C208" s="3">
        <v>280000</v>
      </c>
      <c r="D208" s="4">
        <v>4</v>
      </c>
      <c r="E208" s="4">
        <v>4</v>
      </c>
      <c r="F208" s="4">
        <v>4</v>
      </c>
      <c r="G208" s="4">
        <v>5</v>
      </c>
      <c r="H208" s="4">
        <v>5</v>
      </c>
      <c r="I208" s="4">
        <v>5</v>
      </c>
      <c r="J208" s="5">
        <v>0.9</v>
      </c>
      <c r="K208" s="2" t="s">
        <v>269</v>
      </c>
      <c r="L208" s="2" t="s">
        <v>273</v>
      </c>
      <c r="M208" s="2" t="s">
        <v>276</v>
      </c>
    </row>
    <row r="209" spans="1:13" x14ac:dyDescent="0.2">
      <c r="A209" s="2" t="s">
        <v>73</v>
      </c>
      <c r="B209" s="2" t="s">
        <v>219</v>
      </c>
      <c r="C209" s="3">
        <v>280000</v>
      </c>
      <c r="D209" s="4">
        <v>4</v>
      </c>
      <c r="E209" s="4">
        <v>4</v>
      </c>
      <c r="F209" s="4">
        <v>4</v>
      </c>
      <c r="G209" s="4">
        <v>3</v>
      </c>
      <c r="H209" s="4">
        <v>5</v>
      </c>
      <c r="I209" s="4">
        <v>3</v>
      </c>
      <c r="J209" s="5">
        <v>0.77</v>
      </c>
      <c r="K209" s="2" t="s">
        <v>269</v>
      </c>
      <c r="L209" s="2" t="s">
        <v>273</v>
      </c>
      <c r="M209" s="2" t="s">
        <v>277</v>
      </c>
    </row>
    <row r="210" spans="1:13" x14ac:dyDescent="0.2">
      <c r="A210" s="2" t="s">
        <v>73</v>
      </c>
      <c r="B210" s="2" t="s">
        <v>219</v>
      </c>
      <c r="C210" s="3">
        <v>280000</v>
      </c>
      <c r="D210" s="4">
        <v>3</v>
      </c>
      <c r="E210" s="4">
        <v>4</v>
      </c>
      <c r="F210" s="4">
        <v>3</v>
      </c>
      <c r="G210" s="4">
        <v>4</v>
      </c>
      <c r="H210" s="4">
        <v>3</v>
      </c>
      <c r="I210" s="4">
        <v>4</v>
      </c>
      <c r="J210" s="5">
        <v>0.7</v>
      </c>
      <c r="K210" s="2" t="s">
        <v>269</v>
      </c>
      <c r="L210" s="2" t="s">
        <v>199</v>
      </c>
      <c r="M210" s="2" t="s">
        <v>278</v>
      </c>
    </row>
    <row r="211" spans="1:13" x14ac:dyDescent="0.2">
      <c r="A211" s="2" t="s">
        <v>73</v>
      </c>
      <c r="B211" s="2" t="s">
        <v>219</v>
      </c>
      <c r="C211" s="3">
        <v>280000</v>
      </c>
      <c r="D211" s="4">
        <v>5</v>
      </c>
      <c r="E211" s="4">
        <v>5</v>
      </c>
      <c r="F211" s="4">
        <v>5</v>
      </c>
      <c r="G211" s="4">
        <v>5</v>
      </c>
      <c r="H211" s="4">
        <v>5</v>
      </c>
      <c r="I211" s="4">
        <v>5</v>
      </c>
      <c r="J211" s="5">
        <v>1</v>
      </c>
      <c r="K211" s="2" t="s">
        <v>269</v>
      </c>
      <c r="L211" s="2" t="s">
        <v>199</v>
      </c>
      <c r="M211" s="2" t="s">
        <v>279</v>
      </c>
    </row>
    <row r="212" spans="1:13" x14ac:dyDescent="0.2">
      <c r="A212" s="2" t="s">
        <v>73</v>
      </c>
      <c r="B212" s="2" t="s">
        <v>219</v>
      </c>
      <c r="C212" s="3">
        <v>280000</v>
      </c>
      <c r="D212" s="4">
        <v>5</v>
      </c>
      <c r="E212" s="4">
        <v>5</v>
      </c>
      <c r="F212" s="4">
        <v>5</v>
      </c>
      <c r="G212" s="4">
        <v>5</v>
      </c>
      <c r="H212" s="4">
        <v>5</v>
      </c>
      <c r="I212" s="4">
        <v>3</v>
      </c>
      <c r="J212" s="5">
        <v>0.93</v>
      </c>
      <c r="K212" s="2" t="s">
        <v>269</v>
      </c>
      <c r="L212" s="2" t="s">
        <v>273</v>
      </c>
      <c r="M212" s="2" t="s">
        <v>280</v>
      </c>
    </row>
    <row r="213" spans="1:13" x14ac:dyDescent="0.2">
      <c r="A213" s="2" t="s">
        <v>73</v>
      </c>
      <c r="B213" s="2" t="s">
        <v>219</v>
      </c>
      <c r="C213" s="3">
        <v>280000</v>
      </c>
      <c r="D213" s="4">
        <v>5</v>
      </c>
      <c r="E213" s="4">
        <v>5</v>
      </c>
      <c r="F213" s="4">
        <v>5</v>
      </c>
      <c r="G213" s="4">
        <v>4</v>
      </c>
      <c r="H213" s="4">
        <v>5</v>
      </c>
      <c r="I213" s="4">
        <v>4</v>
      </c>
      <c r="J213" s="5">
        <v>0.93</v>
      </c>
      <c r="K213" s="2" t="s">
        <v>269</v>
      </c>
      <c r="L213" s="2" t="s">
        <v>199</v>
      </c>
      <c r="M213" s="2" t="s">
        <v>281</v>
      </c>
    </row>
    <row r="214" spans="1:13" x14ac:dyDescent="0.2">
      <c r="A214" s="2" t="s">
        <v>73</v>
      </c>
      <c r="B214" s="2" t="s">
        <v>219</v>
      </c>
      <c r="C214" s="3">
        <v>280000</v>
      </c>
      <c r="D214" s="4">
        <v>5</v>
      </c>
      <c r="E214" s="4">
        <v>4</v>
      </c>
      <c r="F214" s="4">
        <v>5</v>
      </c>
      <c r="G214" s="4">
        <v>5</v>
      </c>
      <c r="H214" s="4">
        <v>5</v>
      </c>
      <c r="I214" s="4">
        <v>5</v>
      </c>
      <c r="J214" s="5">
        <v>0.97</v>
      </c>
      <c r="K214" s="2" t="s">
        <v>269</v>
      </c>
      <c r="L214" s="2" t="s">
        <v>269</v>
      </c>
      <c r="M214" s="2" t="s">
        <v>285</v>
      </c>
    </row>
    <row r="215" spans="1:13" x14ac:dyDescent="0.2">
      <c r="A215" s="2" t="s">
        <v>55</v>
      </c>
      <c r="B215" s="2" t="s">
        <v>248</v>
      </c>
      <c r="C215" s="3">
        <v>311460</v>
      </c>
      <c r="D215" s="4">
        <v>4</v>
      </c>
      <c r="E215" s="4">
        <v>4</v>
      </c>
      <c r="F215" s="4">
        <v>4</v>
      </c>
      <c r="G215" s="4">
        <v>4</v>
      </c>
      <c r="H215" s="4">
        <v>5</v>
      </c>
      <c r="I215" s="4">
        <v>4</v>
      </c>
      <c r="J215" s="5">
        <v>0.83</v>
      </c>
      <c r="K215" s="2" t="s">
        <v>269</v>
      </c>
      <c r="L215" s="2" t="s">
        <v>199</v>
      </c>
      <c r="M215" s="2" t="s">
        <v>282</v>
      </c>
    </row>
    <row r="216" spans="1:13" x14ac:dyDescent="0.2">
      <c r="A216" s="2" t="s">
        <v>55</v>
      </c>
      <c r="B216" s="2" t="s">
        <v>248</v>
      </c>
      <c r="C216" s="3">
        <v>311460</v>
      </c>
      <c r="D216" s="4">
        <v>5</v>
      </c>
      <c r="E216" s="4">
        <v>4</v>
      </c>
      <c r="F216" s="4">
        <v>5</v>
      </c>
      <c r="G216" s="4">
        <v>4</v>
      </c>
      <c r="H216" s="4">
        <v>5</v>
      </c>
      <c r="I216" s="4">
        <v>4</v>
      </c>
      <c r="J216" s="5">
        <v>0.9</v>
      </c>
      <c r="K216" s="2" t="s">
        <v>269</v>
      </c>
      <c r="L216" s="2" t="s">
        <v>199</v>
      </c>
      <c r="M216" s="2" t="s">
        <v>270</v>
      </c>
    </row>
    <row r="217" spans="1:13" x14ac:dyDescent="0.2">
      <c r="A217" s="2" t="s">
        <v>55</v>
      </c>
      <c r="B217" s="2" t="s">
        <v>248</v>
      </c>
      <c r="C217" s="3">
        <v>311460</v>
      </c>
      <c r="D217" s="4">
        <v>3</v>
      </c>
      <c r="E217" s="4">
        <v>3</v>
      </c>
      <c r="F217" s="4">
        <v>3</v>
      </c>
      <c r="G217" s="4">
        <v>3</v>
      </c>
      <c r="H217" s="4">
        <v>5</v>
      </c>
      <c r="I217" s="4">
        <v>3</v>
      </c>
      <c r="J217" s="5">
        <v>0.67</v>
      </c>
      <c r="K217" s="2" t="s">
        <v>269</v>
      </c>
      <c r="L217" s="2" t="s">
        <v>199</v>
      </c>
      <c r="M217" s="2" t="s">
        <v>271</v>
      </c>
    </row>
    <row r="218" spans="1:13" x14ac:dyDescent="0.2">
      <c r="A218" s="2" t="s">
        <v>55</v>
      </c>
      <c r="B218" s="2" t="s">
        <v>248</v>
      </c>
      <c r="C218" s="3">
        <v>311460</v>
      </c>
      <c r="D218" s="4">
        <v>5</v>
      </c>
      <c r="E218" s="4">
        <v>5</v>
      </c>
      <c r="F218" s="4">
        <v>4</v>
      </c>
      <c r="G218" s="4">
        <v>5</v>
      </c>
      <c r="H218" s="4">
        <v>5</v>
      </c>
      <c r="I218" s="4">
        <v>5</v>
      </c>
      <c r="J218" s="5">
        <v>0.97</v>
      </c>
      <c r="K218" s="2" t="s">
        <v>269</v>
      </c>
      <c r="L218" s="2" t="s">
        <v>199</v>
      </c>
      <c r="M218" s="2" t="s">
        <v>272</v>
      </c>
    </row>
    <row r="219" spans="1:13" x14ac:dyDescent="0.2">
      <c r="A219" s="2" t="s">
        <v>55</v>
      </c>
      <c r="B219" s="2" t="s">
        <v>248</v>
      </c>
      <c r="C219" s="3">
        <v>311460</v>
      </c>
      <c r="D219" s="4">
        <v>4</v>
      </c>
      <c r="E219" s="4">
        <v>4</v>
      </c>
      <c r="F219" s="4">
        <v>4</v>
      </c>
      <c r="G219" s="4">
        <v>4</v>
      </c>
      <c r="H219" s="4">
        <v>5</v>
      </c>
      <c r="I219" s="4">
        <v>4</v>
      </c>
      <c r="J219" s="5">
        <v>0.83</v>
      </c>
      <c r="K219" s="2" t="s">
        <v>269</v>
      </c>
      <c r="L219" s="2" t="s">
        <v>199</v>
      </c>
      <c r="M219" s="2" t="s">
        <v>283</v>
      </c>
    </row>
    <row r="220" spans="1:13" x14ac:dyDescent="0.2">
      <c r="A220" s="2" t="s">
        <v>55</v>
      </c>
      <c r="B220" s="2" t="s">
        <v>248</v>
      </c>
      <c r="C220" s="3">
        <v>311460</v>
      </c>
      <c r="D220" s="4">
        <v>5</v>
      </c>
      <c r="E220" s="4">
        <v>4</v>
      </c>
      <c r="F220" s="4">
        <v>4</v>
      </c>
      <c r="G220" s="4">
        <v>3</v>
      </c>
      <c r="H220" s="4">
        <v>5</v>
      </c>
      <c r="I220" s="4">
        <v>5</v>
      </c>
      <c r="J220" s="5">
        <v>0.87</v>
      </c>
      <c r="K220" s="2" t="s">
        <v>269</v>
      </c>
      <c r="L220" s="2" t="s">
        <v>199</v>
      </c>
      <c r="M220" s="2" t="s">
        <v>284</v>
      </c>
    </row>
    <row r="221" spans="1:13" x14ac:dyDescent="0.2">
      <c r="A221" s="2" t="s">
        <v>55</v>
      </c>
      <c r="B221" s="2" t="s">
        <v>248</v>
      </c>
      <c r="C221" s="3">
        <v>311460</v>
      </c>
      <c r="D221" s="4">
        <v>4</v>
      </c>
      <c r="E221" s="4">
        <v>4</v>
      </c>
      <c r="F221" s="4">
        <v>4</v>
      </c>
      <c r="G221" s="4">
        <v>4</v>
      </c>
      <c r="H221" s="4">
        <v>5</v>
      </c>
      <c r="I221" s="4">
        <v>4</v>
      </c>
      <c r="J221" s="5">
        <v>0.83</v>
      </c>
      <c r="K221" s="2" t="s">
        <v>269</v>
      </c>
      <c r="L221" s="2" t="s">
        <v>199</v>
      </c>
      <c r="M221" s="2" t="s">
        <v>274</v>
      </c>
    </row>
    <row r="222" spans="1:13" x14ac:dyDescent="0.2">
      <c r="A222" s="2" t="s">
        <v>55</v>
      </c>
      <c r="B222" s="2" t="s">
        <v>248</v>
      </c>
      <c r="C222" s="3">
        <v>311460</v>
      </c>
      <c r="D222" s="4">
        <v>5</v>
      </c>
      <c r="E222" s="4">
        <v>5</v>
      </c>
      <c r="F222" s="4">
        <v>5</v>
      </c>
      <c r="G222" s="4">
        <v>5</v>
      </c>
      <c r="H222" s="4">
        <v>5</v>
      </c>
      <c r="I222" s="4">
        <v>5</v>
      </c>
      <c r="J222" s="5">
        <v>1</v>
      </c>
      <c r="K222" s="2" t="s">
        <v>269</v>
      </c>
      <c r="L222" s="2" t="s">
        <v>269</v>
      </c>
      <c r="M222" s="2" t="s">
        <v>276</v>
      </c>
    </row>
    <row r="223" spans="1:13" x14ac:dyDescent="0.2">
      <c r="A223" s="2" t="s">
        <v>55</v>
      </c>
      <c r="B223" s="2" t="s">
        <v>248</v>
      </c>
      <c r="C223" s="3">
        <v>311460</v>
      </c>
      <c r="D223" s="4">
        <v>5</v>
      </c>
      <c r="E223" s="4">
        <v>5</v>
      </c>
      <c r="F223" s="4">
        <v>5</v>
      </c>
      <c r="G223" s="4">
        <v>4</v>
      </c>
      <c r="H223" s="4">
        <v>5</v>
      </c>
      <c r="I223" s="4">
        <v>4</v>
      </c>
      <c r="J223" s="5">
        <v>0.93</v>
      </c>
      <c r="K223" s="2" t="s">
        <v>269</v>
      </c>
      <c r="L223" s="2" t="s">
        <v>269</v>
      </c>
      <c r="M223" s="2" t="s">
        <v>277</v>
      </c>
    </row>
    <row r="224" spans="1:13" x14ac:dyDescent="0.2">
      <c r="A224" s="2" t="s">
        <v>55</v>
      </c>
      <c r="B224" s="2" t="s">
        <v>248</v>
      </c>
      <c r="C224" s="3">
        <v>311460</v>
      </c>
      <c r="D224" s="4">
        <v>5</v>
      </c>
      <c r="E224" s="4">
        <v>4</v>
      </c>
      <c r="F224" s="4">
        <v>3</v>
      </c>
      <c r="G224" s="4">
        <v>4</v>
      </c>
      <c r="H224" s="4">
        <v>5</v>
      </c>
      <c r="I224" s="4">
        <v>4</v>
      </c>
      <c r="J224" s="5">
        <v>0.83</v>
      </c>
      <c r="K224" s="2" t="s">
        <v>269</v>
      </c>
      <c r="L224" s="2" t="s">
        <v>199</v>
      </c>
      <c r="M224" s="2" t="s">
        <v>278</v>
      </c>
    </row>
    <row r="225" spans="1:13" x14ac:dyDescent="0.2">
      <c r="A225" s="2" t="s">
        <v>55</v>
      </c>
      <c r="B225" s="2" t="s">
        <v>248</v>
      </c>
      <c r="C225" s="3">
        <v>311460</v>
      </c>
      <c r="D225" s="4">
        <v>5</v>
      </c>
      <c r="E225" s="4">
        <v>5</v>
      </c>
      <c r="F225" s="4">
        <v>5</v>
      </c>
      <c r="G225" s="4">
        <v>5</v>
      </c>
      <c r="H225" s="4">
        <v>5</v>
      </c>
      <c r="I225" s="4">
        <v>5</v>
      </c>
      <c r="J225" s="5">
        <v>1</v>
      </c>
      <c r="K225" s="2" t="s">
        <v>269</v>
      </c>
      <c r="L225" s="2" t="s">
        <v>199</v>
      </c>
      <c r="M225" s="2" t="s">
        <v>279</v>
      </c>
    </row>
    <row r="226" spans="1:13" x14ac:dyDescent="0.2">
      <c r="A226" s="2" t="s">
        <v>55</v>
      </c>
      <c r="B226" s="2" t="s">
        <v>248</v>
      </c>
      <c r="C226" s="3">
        <v>311460</v>
      </c>
      <c r="D226" s="4">
        <v>4</v>
      </c>
      <c r="E226" s="4">
        <v>5</v>
      </c>
      <c r="F226" s="4">
        <v>4</v>
      </c>
      <c r="G226" s="4">
        <v>4</v>
      </c>
      <c r="H226" s="4">
        <v>5</v>
      </c>
      <c r="I226" s="4">
        <v>3</v>
      </c>
      <c r="J226" s="5">
        <v>0.83</v>
      </c>
      <c r="K226" s="2" t="s">
        <v>269</v>
      </c>
      <c r="L226" s="2" t="s">
        <v>273</v>
      </c>
      <c r="M226" s="2" t="s">
        <v>280</v>
      </c>
    </row>
    <row r="227" spans="1:13" x14ac:dyDescent="0.2">
      <c r="A227" s="2" t="s">
        <v>55</v>
      </c>
      <c r="B227" s="2" t="s">
        <v>248</v>
      </c>
      <c r="C227" s="3">
        <v>311460</v>
      </c>
      <c r="D227" s="4">
        <v>5</v>
      </c>
      <c r="E227" s="4">
        <v>5</v>
      </c>
      <c r="F227" s="4">
        <v>5</v>
      </c>
      <c r="G227" s="4">
        <v>4</v>
      </c>
      <c r="H227" s="4">
        <v>5</v>
      </c>
      <c r="I227" s="4">
        <v>4</v>
      </c>
      <c r="J227" s="5">
        <v>0.93</v>
      </c>
      <c r="K227" s="2" t="s">
        <v>269</v>
      </c>
      <c r="L227" s="2" t="s">
        <v>199</v>
      </c>
      <c r="M227" s="2" t="s">
        <v>281</v>
      </c>
    </row>
    <row r="228" spans="1:13" x14ac:dyDescent="0.2">
      <c r="A228" s="2" t="s">
        <v>55</v>
      </c>
      <c r="B228" s="2" t="s">
        <v>248</v>
      </c>
      <c r="C228" s="3">
        <v>311460</v>
      </c>
      <c r="D228" s="4">
        <v>4</v>
      </c>
      <c r="E228" s="4">
        <v>4</v>
      </c>
      <c r="F228" s="4">
        <v>5</v>
      </c>
      <c r="G228" s="4">
        <v>4</v>
      </c>
      <c r="H228" s="4">
        <v>5</v>
      </c>
      <c r="I228" s="4">
        <v>4</v>
      </c>
      <c r="J228" s="5">
        <v>0.87</v>
      </c>
      <c r="K228" s="2" t="s">
        <v>269</v>
      </c>
      <c r="L228" s="2" t="s">
        <v>199</v>
      </c>
      <c r="M228" s="2" t="s">
        <v>285</v>
      </c>
    </row>
    <row r="229" spans="1:13" x14ac:dyDescent="0.2">
      <c r="A229" s="2" t="s">
        <v>76</v>
      </c>
      <c r="B229" s="2" t="s">
        <v>225</v>
      </c>
      <c r="C229" s="3">
        <v>5000</v>
      </c>
      <c r="D229" s="4">
        <v>5</v>
      </c>
      <c r="E229" s="4">
        <v>4</v>
      </c>
      <c r="F229" s="4">
        <v>4</v>
      </c>
      <c r="G229" s="4">
        <v>5</v>
      </c>
      <c r="H229" s="4">
        <v>5</v>
      </c>
      <c r="I229" s="4">
        <v>4</v>
      </c>
      <c r="J229" s="5">
        <v>0.9</v>
      </c>
      <c r="K229" s="2" t="s">
        <v>269</v>
      </c>
      <c r="L229" s="2" t="s">
        <v>199</v>
      </c>
      <c r="M229" s="2" t="s">
        <v>282</v>
      </c>
    </row>
    <row r="230" spans="1:13" x14ac:dyDescent="0.2">
      <c r="A230" s="2" t="s">
        <v>76</v>
      </c>
      <c r="B230" s="2" t="s">
        <v>225</v>
      </c>
      <c r="C230" s="3">
        <v>5000</v>
      </c>
      <c r="D230" s="4">
        <v>4</v>
      </c>
      <c r="E230" s="4">
        <v>4</v>
      </c>
      <c r="F230" s="4">
        <v>5</v>
      </c>
      <c r="G230" s="4">
        <v>5</v>
      </c>
      <c r="H230" s="4">
        <v>5</v>
      </c>
      <c r="I230" s="4">
        <v>5</v>
      </c>
      <c r="J230" s="5">
        <v>0.93</v>
      </c>
      <c r="K230" s="2" t="s">
        <v>269</v>
      </c>
      <c r="L230" s="2" t="s">
        <v>269</v>
      </c>
      <c r="M230" s="2" t="s">
        <v>270</v>
      </c>
    </row>
    <row r="231" spans="1:13" x14ac:dyDescent="0.2">
      <c r="A231" s="2" t="s">
        <v>76</v>
      </c>
      <c r="B231" s="2" t="s">
        <v>225</v>
      </c>
      <c r="C231" s="3">
        <v>5000</v>
      </c>
      <c r="D231" s="4">
        <v>5</v>
      </c>
      <c r="E231" s="4">
        <v>5</v>
      </c>
      <c r="F231" s="4">
        <v>5</v>
      </c>
      <c r="G231" s="4">
        <v>4</v>
      </c>
      <c r="H231" s="4">
        <v>4</v>
      </c>
      <c r="I231" s="4">
        <v>4</v>
      </c>
      <c r="J231" s="5">
        <v>0.9</v>
      </c>
      <c r="K231" s="2" t="s">
        <v>269</v>
      </c>
      <c r="L231" s="2" t="s">
        <v>269</v>
      </c>
      <c r="M231" s="2" t="s">
        <v>283</v>
      </c>
    </row>
    <row r="232" spans="1:13" x14ac:dyDescent="0.2">
      <c r="A232" s="2" t="s">
        <v>76</v>
      </c>
      <c r="B232" s="2" t="s">
        <v>225</v>
      </c>
      <c r="C232" s="3">
        <v>5000</v>
      </c>
      <c r="D232" s="4">
        <v>4</v>
      </c>
      <c r="E232" s="4">
        <v>4</v>
      </c>
      <c r="F232" s="4">
        <v>4</v>
      </c>
      <c r="G232" s="4">
        <v>4</v>
      </c>
      <c r="H232" s="4">
        <v>4</v>
      </c>
      <c r="I232" s="4">
        <v>4</v>
      </c>
      <c r="J232" s="5">
        <v>0.8</v>
      </c>
      <c r="K232" s="2" t="s">
        <v>269</v>
      </c>
      <c r="L232" s="2" t="s">
        <v>199</v>
      </c>
      <c r="M232" s="2" t="s">
        <v>274</v>
      </c>
    </row>
    <row r="233" spans="1:13" x14ac:dyDescent="0.2">
      <c r="A233" s="2" t="s">
        <v>76</v>
      </c>
      <c r="B233" s="2" t="s">
        <v>225</v>
      </c>
      <c r="C233" s="3">
        <v>5000</v>
      </c>
      <c r="D233" s="4">
        <v>4</v>
      </c>
      <c r="E233" s="4">
        <v>4</v>
      </c>
      <c r="F233" s="4">
        <v>3</v>
      </c>
      <c r="G233" s="4">
        <v>4</v>
      </c>
      <c r="H233" s="4">
        <v>5</v>
      </c>
      <c r="I233" s="4">
        <v>4</v>
      </c>
      <c r="J233" s="5">
        <v>0.8</v>
      </c>
      <c r="K233" s="2" t="s">
        <v>269</v>
      </c>
      <c r="L233" s="2" t="s">
        <v>199</v>
      </c>
      <c r="M233" s="2" t="s">
        <v>277</v>
      </c>
    </row>
    <row r="234" spans="1:13" x14ac:dyDescent="0.2">
      <c r="A234" s="2" t="s">
        <v>76</v>
      </c>
      <c r="B234" s="2" t="s">
        <v>225</v>
      </c>
      <c r="C234" s="3">
        <v>5000</v>
      </c>
      <c r="D234" s="4">
        <v>5</v>
      </c>
      <c r="E234" s="4">
        <v>5</v>
      </c>
      <c r="F234" s="4">
        <v>5</v>
      </c>
      <c r="G234" s="4">
        <v>5</v>
      </c>
      <c r="H234" s="4">
        <v>5</v>
      </c>
      <c r="I234" s="4">
        <v>5</v>
      </c>
      <c r="J234" s="5">
        <v>1</v>
      </c>
      <c r="K234" s="2" t="s">
        <v>269</v>
      </c>
      <c r="L234" s="2" t="s">
        <v>199</v>
      </c>
      <c r="M234" s="2" t="s">
        <v>280</v>
      </c>
    </row>
    <row r="235" spans="1:13" x14ac:dyDescent="0.2">
      <c r="A235" s="2" t="s">
        <v>76</v>
      </c>
      <c r="B235" s="2" t="s">
        <v>225</v>
      </c>
      <c r="C235" s="3">
        <v>5000</v>
      </c>
      <c r="D235" s="4">
        <v>4</v>
      </c>
      <c r="E235" s="4">
        <v>5</v>
      </c>
      <c r="F235" s="4">
        <v>4</v>
      </c>
      <c r="G235" s="4">
        <v>4</v>
      </c>
      <c r="H235" s="4">
        <v>4</v>
      </c>
      <c r="I235" s="4">
        <v>4</v>
      </c>
      <c r="J235" s="5">
        <v>0.83</v>
      </c>
      <c r="K235" s="2" t="s">
        <v>269</v>
      </c>
      <c r="L235" s="2" t="s">
        <v>273</v>
      </c>
      <c r="M235" s="2" t="s">
        <v>285</v>
      </c>
    </row>
    <row r="236" spans="1:13" x14ac:dyDescent="0.2">
      <c r="A236" s="2" t="s">
        <v>71</v>
      </c>
      <c r="B236" s="2" t="s">
        <v>228</v>
      </c>
      <c r="C236" s="3">
        <v>86000</v>
      </c>
      <c r="D236" s="4">
        <v>5</v>
      </c>
      <c r="E236" s="4">
        <v>4</v>
      </c>
      <c r="F236" s="4">
        <v>4</v>
      </c>
      <c r="G236" s="4">
        <v>4</v>
      </c>
      <c r="H236" s="4">
        <v>4</v>
      </c>
      <c r="I236" s="4">
        <v>4</v>
      </c>
      <c r="J236" s="5">
        <v>0.83</v>
      </c>
      <c r="K236" s="2" t="s">
        <v>269</v>
      </c>
      <c r="L236" s="2" t="s">
        <v>199</v>
      </c>
      <c r="M236" s="2" t="s">
        <v>282</v>
      </c>
    </row>
    <row r="237" spans="1:13" x14ac:dyDescent="0.2">
      <c r="A237" s="2" t="s">
        <v>71</v>
      </c>
      <c r="B237" s="2" t="s">
        <v>228</v>
      </c>
      <c r="C237" s="3">
        <v>86000</v>
      </c>
      <c r="D237" s="4">
        <v>4</v>
      </c>
      <c r="E237" s="4">
        <v>4</v>
      </c>
      <c r="F237" s="4">
        <v>4</v>
      </c>
      <c r="G237" s="4">
        <v>4</v>
      </c>
      <c r="H237" s="4">
        <v>4</v>
      </c>
      <c r="I237" s="4">
        <v>3</v>
      </c>
      <c r="J237" s="5">
        <v>0.77</v>
      </c>
      <c r="K237" s="2" t="s">
        <v>269</v>
      </c>
      <c r="L237" s="2" t="s">
        <v>199</v>
      </c>
      <c r="M237" s="2" t="s">
        <v>270</v>
      </c>
    </row>
    <row r="238" spans="1:13" x14ac:dyDescent="0.2">
      <c r="A238" s="2" t="s">
        <v>71</v>
      </c>
      <c r="B238" s="2" t="s">
        <v>228</v>
      </c>
      <c r="C238" s="3">
        <v>86000</v>
      </c>
      <c r="D238" s="4">
        <v>5</v>
      </c>
      <c r="E238" s="4">
        <v>4</v>
      </c>
      <c r="F238" s="4">
        <v>4</v>
      </c>
      <c r="G238" s="4">
        <v>4</v>
      </c>
      <c r="H238" s="4">
        <v>3</v>
      </c>
      <c r="I238" s="4">
        <v>4</v>
      </c>
      <c r="J238" s="5">
        <v>0.8</v>
      </c>
      <c r="K238" s="2" t="s">
        <v>269</v>
      </c>
      <c r="L238" s="2" t="s">
        <v>199</v>
      </c>
      <c r="M238" s="2" t="s">
        <v>271</v>
      </c>
    </row>
    <row r="239" spans="1:13" x14ac:dyDescent="0.2">
      <c r="A239" s="2" t="s">
        <v>71</v>
      </c>
      <c r="B239" s="2" t="s">
        <v>228</v>
      </c>
      <c r="C239" s="3">
        <v>86000</v>
      </c>
      <c r="D239" s="4">
        <v>4</v>
      </c>
      <c r="E239" s="4">
        <v>4</v>
      </c>
      <c r="F239" s="4">
        <v>4</v>
      </c>
      <c r="G239" s="4">
        <v>5</v>
      </c>
      <c r="H239" s="4">
        <v>3</v>
      </c>
      <c r="I239" s="4">
        <v>4</v>
      </c>
      <c r="J239" s="5">
        <v>0.8</v>
      </c>
      <c r="K239" s="2" t="s">
        <v>269</v>
      </c>
      <c r="L239" s="2" t="s">
        <v>273</v>
      </c>
      <c r="M239" s="2" t="s">
        <v>272</v>
      </c>
    </row>
    <row r="240" spans="1:13" x14ac:dyDescent="0.2">
      <c r="A240" s="2" t="s">
        <v>71</v>
      </c>
      <c r="B240" s="2" t="s">
        <v>228</v>
      </c>
      <c r="C240" s="3">
        <v>86000</v>
      </c>
      <c r="D240" s="4">
        <v>4</v>
      </c>
      <c r="E240" s="4">
        <v>3</v>
      </c>
      <c r="F240" s="4">
        <v>3</v>
      </c>
      <c r="G240" s="4">
        <v>4</v>
      </c>
      <c r="H240" s="4">
        <v>3</v>
      </c>
      <c r="I240" s="4">
        <v>4</v>
      </c>
      <c r="J240" s="5">
        <v>0.7</v>
      </c>
      <c r="K240" s="2" t="s">
        <v>269</v>
      </c>
      <c r="L240" s="2" t="s">
        <v>199</v>
      </c>
      <c r="M240" s="2" t="s">
        <v>284</v>
      </c>
    </row>
    <row r="241" spans="1:13" x14ac:dyDescent="0.2">
      <c r="A241" s="2" t="s">
        <v>71</v>
      </c>
      <c r="B241" s="2" t="s">
        <v>228</v>
      </c>
      <c r="C241" s="3">
        <v>86000</v>
      </c>
      <c r="D241" s="4">
        <v>4</v>
      </c>
      <c r="E241" s="4">
        <v>3</v>
      </c>
      <c r="F241" s="4">
        <v>4</v>
      </c>
      <c r="G241" s="4">
        <v>4</v>
      </c>
      <c r="H241" s="4">
        <v>4</v>
      </c>
      <c r="I241" s="4">
        <v>4</v>
      </c>
      <c r="J241" s="5">
        <v>0.77</v>
      </c>
      <c r="K241" s="2" t="s">
        <v>269</v>
      </c>
      <c r="L241" s="2" t="s">
        <v>199</v>
      </c>
      <c r="M241" s="2" t="s">
        <v>274</v>
      </c>
    </row>
    <row r="242" spans="1:13" x14ac:dyDescent="0.2">
      <c r="A242" s="2" t="s">
        <v>71</v>
      </c>
      <c r="B242" s="2" t="s">
        <v>228</v>
      </c>
      <c r="C242" s="3">
        <v>86000</v>
      </c>
      <c r="D242" s="4">
        <v>5</v>
      </c>
      <c r="E242" s="4">
        <v>5</v>
      </c>
      <c r="F242" s="4">
        <v>4</v>
      </c>
      <c r="G242" s="4">
        <v>5</v>
      </c>
      <c r="H242" s="4">
        <v>4</v>
      </c>
      <c r="I242" s="4">
        <v>5</v>
      </c>
      <c r="J242" s="5">
        <v>0.93</v>
      </c>
      <c r="K242" s="2" t="s">
        <v>269</v>
      </c>
      <c r="L242" s="2" t="s">
        <v>199</v>
      </c>
      <c r="M242" s="2" t="s">
        <v>275</v>
      </c>
    </row>
    <row r="243" spans="1:13" x14ac:dyDescent="0.2">
      <c r="A243" s="2" t="s">
        <v>71</v>
      </c>
      <c r="B243" s="2" t="s">
        <v>228</v>
      </c>
      <c r="C243" s="3">
        <v>86000</v>
      </c>
      <c r="D243" s="4">
        <v>5</v>
      </c>
      <c r="E243" s="4">
        <v>5</v>
      </c>
      <c r="F243" s="4">
        <v>5</v>
      </c>
      <c r="G243" s="4">
        <v>5</v>
      </c>
      <c r="H243" s="4">
        <v>3</v>
      </c>
      <c r="I243" s="4">
        <v>5</v>
      </c>
      <c r="J243" s="5">
        <v>0.93</v>
      </c>
      <c r="K243" s="2" t="s">
        <v>269</v>
      </c>
      <c r="L243" s="2" t="s">
        <v>199</v>
      </c>
      <c r="M243" s="2" t="s">
        <v>276</v>
      </c>
    </row>
    <row r="244" spans="1:13" x14ac:dyDescent="0.2">
      <c r="A244" s="2" t="s">
        <v>71</v>
      </c>
      <c r="B244" s="2" t="s">
        <v>228</v>
      </c>
      <c r="C244" s="3">
        <v>86000</v>
      </c>
      <c r="D244" s="4">
        <v>4</v>
      </c>
      <c r="E244" s="4">
        <v>3</v>
      </c>
      <c r="F244" s="4">
        <v>4</v>
      </c>
      <c r="G244" s="4">
        <v>4</v>
      </c>
      <c r="H244" s="4">
        <v>2</v>
      </c>
      <c r="I244" s="4">
        <v>3</v>
      </c>
      <c r="J244" s="5">
        <v>0.67</v>
      </c>
      <c r="K244" s="2" t="s">
        <v>269</v>
      </c>
      <c r="L244" s="2" t="s">
        <v>273</v>
      </c>
      <c r="M244" s="2" t="s">
        <v>277</v>
      </c>
    </row>
    <row r="245" spans="1:13" x14ac:dyDescent="0.2">
      <c r="A245" s="2" t="s">
        <v>71</v>
      </c>
      <c r="B245" s="2" t="s">
        <v>228</v>
      </c>
      <c r="C245" s="3">
        <v>86000</v>
      </c>
      <c r="D245" s="4">
        <v>5</v>
      </c>
      <c r="E245" s="4">
        <v>5</v>
      </c>
      <c r="F245" s="4">
        <v>5</v>
      </c>
      <c r="G245" s="4">
        <v>5</v>
      </c>
      <c r="H245" s="4">
        <v>5</v>
      </c>
      <c r="I245" s="4">
        <v>5</v>
      </c>
      <c r="J245" s="5">
        <v>1</v>
      </c>
      <c r="K245" s="2" t="s">
        <v>269</v>
      </c>
      <c r="L245" s="2" t="s">
        <v>199</v>
      </c>
      <c r="M245" s="2" t="s">
        <v>279</v>
      </c>
    </row>
    <row r="246" spans="1:13" x14ac:dyDescent="0.2">
      <c r="A246" s="2" t="s">
        <v>71</v>
      </c>
      <c r="B246" s="2" t="s">
        <v>228</v>
      </c>
      <c r="C246" s="3">
        <v>86000</v>
      </c>
      <c r="D246" s="4">
        <v>5</v>
      </c>
      <c r="E246" s="4">
        <v>5</v>
      </c>
      <c r="F246" s="4">
        <v>5</v>
      </c>
      <c r="G246" s="4">
        <v>5</v>
      </c>
      <c r="H246" s="4">
        <v>5</v>
      </c>
      <c r="I246" s="4">
        <v>5</v>
      </c>
      <c r="J246" s="5">
        <v>1</v>
      </c>
      <c r="K246" s="2" t="s">
        <v>269</v>
      </c>
      <c r="L246" s="2" t="s">
        <v>199</v>
      </c>
      <c r="M246" s="2" t="s">
        <v>280</v>
      </c>
    </row>
    <row r="247" spans="1:13" x14ac:dyDescent="0.2">
      <c r="A247" s="2" t="s">
        <v>71</v>
      </c>
      <c r="B247" s="2" t="s">
        <v>228</v>
      </c>
      <c r="C247" s="3">
        <v>86000</v>
      </c>
      <c r="D247" s="4">
        <v>5</v>
      </c>
      <c r="E247" s="4">
        <v>5</v>
      </c>
      <c r="F247" s="4">
        <v>4</v>
      </c>
      <c r="G247" s="4">
        <v>5</v>
      </c>
      <c r="H247" s="4">
        <v>3</v>
      </c>
      <c r="I247" s="4">
        <v>4</v>
      </c>
      <c r="J247" s="5">
        <v>0.87</v>
      </c>
      <c r="K247" s="2" t="s">
        <v>269</v>
      </c>
      <c r="L247" s="2" t="s">
        <v>199</v>
      </c>
      <c r="M247" s="2" t="s">
        <v>281</v>
      </c>
    </row>
    <row r="248" spans="1:13" x14ac:dyDescent="0.2">
      <c r="A248" s="2" t="s">
        <v>71</v>
      </c>
      <c r="B248" s="2" t="s">
        <v>228</v>
      </c>
      <c r="C248" s="3">
        <v>86000</v>
      </c>
      <c r="D248" s="4">
        <v>5</v>
      </c>
      <c r="E248" s="4">
        <v>5</v>
      </c>
      <c r="F248" s="4">
        <v>4</v>
      </c>
      <c r="G248" s="4">
        <v>5</v>
      </c>
      <c r="H248" s="4">
        <v>4</v>
      </c>
      <c r="I248" s="4">
        <v>5</v>
      </c>
      <c r="J248" s="5">
        <v>0.93</v>
      </c>
      <c r="K248" s="2" t="s">
        <v>269</v>
      </c>
      <c r="L248" s="2" t="s">
        <v>199</v>
      </c>
      <c r="M248" s="2" t="s">
        <v>285</v>
      </c>
    </row>
    <row r="249" spans="1:13" x14ac:dyDescent="0.2">
      <c r="A249" s="2" t="s">
        <v>86</v>
      </c>
      <c r="B249" s="2" t="s">
        <v>188</v>
      </c>
      <c r="C249" s="3">
        <v>99380</v>
      </c>
      <c r="D249" s="4">
        <v>4</v>
      </c>
      <c r="E249" s="4">
        <v>3</v>
      </c>
      <c r="F249" s="4">
        <v>3</v>
      </c>
      <c r="G249" s="4">
        <v>3</v>
      </c>
      <c r="H249" s="4">
        <v>3</v>
      </c>
      <c r="I249" s="4">
        <v>3</v>
      </c>
      <c r="J249" s="5">
        <v>0.63</v>
      </c>
      <c r="K249" s="2" t="s">
        <v>269</v>
      </c>
      <c r="L249" s="2" t="s">
        <v>199</v>
      </c>
      <c r="M249" s="2" t="s">
        <v>270</v>
      </c>
    </row>
    <row r="250" spans="1:13" x14ac:dyDescent="0.2">
      <c r="A250" s="2" t="s">
        <v>86</v>
      </c>
      <c r="B250" s="2" t="s">
        <v>188</v>
      </c>
      <c r="C250" s="3">
        <v>99380</v>
      </c>
      <c r="D250" s="4">
        <v>4</v>
      </c>
      <c r="E250" s="4">
        <v>4</v>
      </c>
      <c r="F250" s="4">
        <v>4</v>
      </c>
      <c r="G250" s="4">
        <v>5</v>
      </c>
      <c r="H250" s="4">
        <v>4</v>
      </c>
      <c r="I250" s="4">
        <v>4</v>
      </c>
      <c r="J250" s="5">
        <v>0.83</v>
      </c>
      <c r="K250" s="2" t="s">
        <v>269</v>
      </c>
      <c r="L250" s="2" t="s">
        <v>199</v>
      </c>
      <c r="M250" s="2" t="s">
        <v>272</v>
      </c>
    </row>
    <row r="251" spans="1:13" x14ac:dyDescent="0.2">
      <c r="A251" s="2" t="s">
        <v>86</v>
      </c>
      <c r="B251" s="2" t="s">
        <v>188</v>
      </c>
      <c r="C251" s="3">
        <v>99380</v>
      </c>
      <c r="D251" s="4">
        <v>4</v>
      </c>
      <c r="E251" s="4">
        <v>4</v>
      </c>
      <c r="F251" s="4">
        <v>5</v>
      </c>
      <c r="G251" s="4">
        <v>4</v>
      </c>
      <c r="H251" s="4">
        <v>3</v>
      </c>
      <c r="I251" s="4">
        <v>3</v>
      </c>
      <c r="J251" s="5">
        <v>0.77</v>
      </c>
      <c r="K251" s="2" t="s">
        <v>269</v>
      </c>
      <c r="L251" s="2" t="s">
        <v>199</v>
      </c>
      <c r="M251" s="2" t="s">
        <v>284</v>
      </c>
    </row>
    <row r="252" spans="1:13" x14ac:dyDescent="0.2">
      <c r="A252" s="2" t="s">
        <v>86</v>
      </c>
      <c r="B252" s="2" t="s">
        <v>188</v>
      </c>
      <c r="C252" s="3">
        <v>99380</v>
      </c>
      <c r="D252" s="4">
        <v>3</v>
      </c>
      <c r="E252" s="4">
        <v>3</v>
      </c>
      <c r="F252" s="4">
        <v>3</v>
      </c>
      <c r="G252" s="4">
        <v>2</v>
      </c>
      <c r="H252" s="4">
        <v>3</v>
      </c>
      <c r="I252" s="4">
        <v>2</v>
      </c>
      <c r="J252" s="5">
        <v>0.53</v>
      </c>
      <c r="K252" s="2" t="s">
        <v>269</v>
      </c>
      <c r="L252" s="2" t="s">
        <v>199</v>
      </c>
      <c r="M252" s="2" t="s">
        <v>274</v>
      </c>
    </row>
    <row r="253" spans="1:13" x14ac:dyDescent="0.2">
      <c r="A253" s="2" t="s">
        <v>86</v>
      </c>
      <c r="B253" s="2" t="s">
        <v>188</v>
      </c>
      <c r="C253" s="3">
        <v>99380</v>
      </c>
      <c r="D253" s="4">
        <v>4</v>
      </c>
      <c r="E253" s="4">
        <v>5</v>
      </c>
      <c r="F253" s="4">
        <v>4</v>
      </c>
      <c r="G253" s="4">
        <v>4</v>
      </c>
      <c r="H253" s="4">
        <v>4</v>
      </c>
      <c r="I253" s="4">
        <v>4</v>
      </c>
      <c r="J253" s="5">
        <v>0.83</v>
      </c>
      <c r="K253" s="2" t="s">
        <v>269</v>
      </c>
      <c r="L253" s="2" t="s">
        <v>199</v>
      </c>
      <c r="M253" s="2" t="s">
        <v>277</v>
      </c>
    </row>
    <row r="254" spans="1:13" x14ac:dyDescent="0.2">
      <c r="A254" s="2" t="s">
        <v>86</v>
      </c>
      <c r="B254" s="2" t="s">
        <v>188</v>
      </c>
      <c r="C254" s="3">
        <v>99380</v>
      </c>
      <c r="D254" s="4">
        <v>3</v>
      </c>
      <c r="E254" s="4">
        <v>4</v>
      </c>
      <c r="F254" s="4">
        <v>4</v>
      </c>
      <c r="G254" s="4">
        <v>4</v>
      </c>
      <c r="H254" s="4">
        <v>4</v>
      </c>
      <c r="I254" s="4">
        <v>3</v>
      </c>
      <c r="J254" s="5">
        <v>0.73</v>
      </c>
      <c r="K254" s="2" t="s">
        <v>269</v>
      </c>
      <c r="L254" s="2" t="s">
        <v>199</v>
      </c>
      <c r="M254" s="2" t="s">
        <v>278</v>
      </c>
    </row>
    <row r="255" spans="1:13" x14ac:dyDescent="0.2">
      <c r="A255" s="2" t="s">
        <v>59</v>
      </c>
      <c r="B255" s="2" t="s">
        <v>245</v>
      </c>
      <c r="C255" s="3">
        <v>396245</v>
      </c>
      <c r="D255" s="4">
        <v>5</v>
      </c>
      <c r="E255" s="4">
        <v>4</v>
      </c>
      <c r="F255" s="4">
        <v>4</v>
      </c>
      <c r="G255" s="4">
        <v>5</v>
      </c>
      <c r="H255" s="4">
        <v>5</v>
      </c>
      <c r="I255" s="4">
        <v>5</v>
      </c>
      <c r="J255" s="5">
        <v>0.93</v>
      </c>
      <c r="K255" s="2" t="s">
        <v>269</v>
      </c>
      <c r="L255" s="2" t="s">
        <v>199</v>
      </c>
      <c r="M255" s="2" t="s">
        <v>282</v>
      </c>
    </row>
    <row r="256" spans="1:13" x14ac:dyDescent="0.2">
      <c r="A256" s="2" t="s">
        <v>59</v>
      </c>
      <c r="B256" s="2" t="s">
        <v>245</v>
      </c>
      <c r="C256" s="3">
        <v>396245</v>
      </c>
      <c r="D256" s="4">
        <v>5</v>
      </c>
      <c r="E256" s="4">
        <v>4</v>
      </c>
      <c r="F256" s="4">
        <v>5</v>
      </c>
      <c r="G256" s="4">
        <v>4</v>
      </c>
      <c r="H256" s="4">
        <v>4</v>
      </c>
      <c r="I256" s="4">
        <v>3</v>
      </c>
      <c r="J256" s="5">
        <v>0.83</v>
      </c>
      <c r="K256" s="2" t="s">
        <v>269</v>
      </c>
      <c r="L256" s="2" t="s">
        <v>199</v>
      </c>
      <c r="M256" s="2" t="s">
        <v>270</v>
      </c>
    </row>
    <row r="257" spans="1:13" x14ac:dyDescent="0.2">
      <c r="A257" s="2" t="s">
        <v>59</v>
      </c>
      <c r="B257" s="2" t="s">
        <v>245</v>
      </c>
      <c r="C257" s="3">
        <v>396245</v>
      </c>
      <c r="D257" s="4">
        <v>5</v>
      </c>
      <c r="E257" s="4">
        <v>4</v>
      </c>
      <c r="F257" s="4">
        <v>4</v>
      </c>
      <c r="G257" s="4">
        <v>5</v>
      </c>
      <c r="H257" s="4">
        <v>4</v>
      </c>
      <c r="I257" s="4">
        <v>4</v>
      </c>
      <c r="J257" s="5">
        <v>0.87</v>
      </c>
      <c r="K257" s="2" t="s">
        <v>269</v>
      </c>
      <c r="L257" s="2" t="s">
        <v>199</v>
      </c>
      <c r="M257" s="2" t="s">
        <v>271</v>
      </c>
    </row>
    <row r="258" spans="1:13" x14ac:dyDescent="0.2">
      <c r="A258" s="2" t="s">
        <v>59</v>
      </c>
      <c r="B258" s="2" t="s">
        <v>245</v>
      </c>
      <c r="C258" s="3">
        <v>396245</v>
      </c>
      <c r="D258" s="4">
        <v>5</v>
      </c>
      <c r="E258" s="4">
        <v>4</v>
      </c>
      <c r="F258" s="4">
        <v>4</v>
      </c>
      <c r="G258" s="4">
        <v>5</v>
      </c>
      <c r="H258" s="4">
        <v>4</v>
      </c>
      <c r="I258" s="4">
        <v>4</v>
      </c>
      <c r="J258" s="5">
        <v>0.87</v>
      </c>
      <c r="K258" s="2" t="s">
        <v>269</v>
      </c>
      <c r="L258" s="2" t="s">
        <v>269</v>
      </c>
      <c r="M258" s="2" t="s">
        <v>272</v>
      </c>
    </row>
    <row r="259" spans="1:13" x14ac:dyDescent="0.2">
      <c r="A259" s="2" t="s">
        <v>59</v>
      </c>
      <c r="B259" s="2" t="s">
        <v>245</v>
      </c>
      <c r="C259" s="3">
        <v>396245</v>
      </c>
      <c r="D259" s="4">
        <v>5</v>
      </c>
      <c r="E259" s="4">
        <v>4</v>
      </c>
      <c r="F259" s="4">
        <v>4</v>
      </c>
      <c r="G259" s="4">
        <v>4</v>
      </c>
      <c r="H259" s="4">
        <v>4</v>
      </c>
      <c r="I259" s="4">
        <v>4</v>
      </c>
      <c r="J259" s="5">
        <v>0.83</v>
      </c>
      <c r="K259" s="2" t="s">
        <v>269</v>
      </c>
      <c r="L259" s="2" t="s">
        <v>199</v>
      </c>
      <c r="M259" s="2" t="s">
        <v>283</v>
      </c>
    </row>
    <row r="260" spans="1:13" x14ac:dyDescent="0.2">
      <c r="A260" s="2" t="s">
        <v>59</v>
      </c>
      <c r="B260" s="2" t="s">
        <v>245</v>
      </c>
      <c r="C260" s="3">
        <v>396245</v>
      </c>
      <c r="D260" s="4">
        <v>5</v>
      </c>
      <c r="E260" s="4">
        <v>4</v>
      </c>
      <c r="F260" s="4">
        <v>4</v>
      </c>
      <c r="G260" s="4">
        <v>3</v>
      </c>
      <c r="H260" s="4">
        <v>5</v>
      </c>
      <c r="I260" s="4">
        <v>4</v>
      </c>
      <c r="J260" s="5">
        <v>0.83</v>
      </c>
      <c r="K260" s="2" t="s">
        <v>269</v>
      </c>
      <c r="L260" s="2" t="s">
        <v>199</v>
      </c>
      <c r="M260" s="2" t="s">
        <v>284</v>
      </c>
    </row>
    <row r="261" spans="1:13" x14ac:dyDescent="0.2">
      <c r="A261" s="2" t="s">
        <v>59</v>
      </c>
      <c r="B261" s="2" t="s">
        <v>245</v>
      </c>
      <c r="C261" s="3">
        <v>396245</v>
      </c>
      <c r="D261" s="4">
        <v>4</v>
      </c>
      <c r="E261" s="4">
        <v>4</v>
      </c>
      <c r="F261" s="4">
        <v>4</v>
      </c>
      <c r="G261" s="4">
        <v>4</v>
      </c>
      <c r="H261" s="4">
        <v>4</v>
      </c>
      <c r="I261" s="4">
        <v>4</v>
      </c>
      <c r="J261" s="5">
        <v>0.8</v>
      </c>
      <c r="K261" s="2" t="s">
        <v>269</v>
      </c>
      <c r="L261" s="2" t="s">
        <v>199</v>
      </c>
      <c r="M261" s="2" t="s">
        <v>274</v>
      </c>
    </row>
    <row r="262" spans="1:13" x14ac:dyDescent="0.2">
      <c r="A262" s="2" t="s">
        <v>59</v>
      </c>
      <c r="B262" s="2" t="s">
        <v>245</v>
      </c>
      <c r="C262" s="3">
        <v>396245</v>
      </c>
      <c r="D262" s="4">
        <v>5</v>
      </c>
      <c r="E262" s="4">
        <v>4</v>
      </c>
      <c r="F262" s="4">
        <v>4</v>
      </c>
      <c r="G262" s="4">
        <v>4</v>
      </c>
      <c r="H262" s="4">
        <v>5</v>
      </c>
      <c r="I262" s="4">
        <v>3</v>
      </c>
      <c r="J262" s="5">
        <v>0.83</v>
      </c>
      <c r="K262" s="2" t="s">
        <v>269</v>
      </c>
      <c r="L262" s="2" t="s">
        <v>199</v>
      </c>
      <c r="M262" s="2" t="s">
        <v>275</v>
      </c>
    </row>
    <row r="263" spans="1:13" x14ac:dyDescent="0.2">
      <c r="A263" s="2" t="s">
        <v>59</v>
      </c>
      <c r="B263" s="2" t="s">
        <v>245</v>
      </c>
      <c r="C263" s="3">
        <v>396245</v>
      </c>
      <c r="D263" s="4">
        <v>5</v>
      </c>
      <c r="E263" s="4">
        <v>4</v>
      </c>
      <c r="F263" s="4">
        <v>4</v>
      </c>
      <c r="G263" s="4">
        <v>5</v>
      </c>
      <c r="H263" s="4">
        <v>5</v>
      </c>
      <c r="I263" s="4">
        <v>5</v>
      </c>
      <c r="J263" s="5">
        <v>0.93</v>
      </c>
      <c r="K263" s="2" t="s">
        <v>269</v>
      </c>
      <c r="L263" s="2" t="s">
        <v>199</v>
      </c>
      <c r="M263" s="2" t="s">
        <v>276</v>
      </c>
    </row>
    <row r="264" spans="1:13" x14ac:dyDescent="0.2">
      <c r="A264" s="2" t="s">
        <v>59</v>
      </c>
      <c r="B264" s="2" t="s">
        <v>245</v>
      </c>
      <c r="C264" s="3">
        <v>396245</v>
      </c>
      <c r="D264" s="4">
        <v>4</v>
      </c>
      <c r="E264" s="4">
        <v>4</v>
      </c>
      <c r="F264" s="4">
        <v>5</v>
      </c>
      <c r="G264" s="4">
        <v>4</v>
      </c>
      <c r="H264" s="4">
        <v>4</v>
      </c>
      <c r="I264" s="4">
        <v>4</v>
      </c>
      <c r="J264" s="5">
        <v>0.83</v>
      </c>
      <c r="K264" s="2" t="s">
        <v>269</v>
      </c>
      <c r="L264" s="2" t="s">
        <v>199</v>
      </c>
      <c r="M264" s="2" t="s">
        <v>277</v>
      </c>
    </row>
    <row r="265" spans="1:13" x14ac:dyDescent="0.2">
      <c r="A265" s="2" t="s">
        <v>59</v>
      </c>
      <c r="B265" s="2" t="s">
        <v>245</v>
      </c>
      <c r="C265" s="3">
        <v>396245</v>
      </c>
      <c r="D265" s="4">
        <v>3</v>
      </c>
      <c r="E265" s="4">
        <v>4</v>
      </c>
      <c r="F265" s="4">
        <v>3</v>
      </c>
      <c r="G265" s="4">
        <v>3</v>
      </c>
      <c r="H265" s="4">
        <v>4</v>
      </c>
      <c r="I265" s="4">
        <v>3</v>
      </c>
      <c r="J265" s="5">
        <v>0.67</v>
      </c>
      <c r="K265" s="2" t="s">
        <v>269</v>
      </c>
      <c r="L265" s="2" t="s">
        <v>199</v>
      </c>
      <c r="M265" s="2" t="s">
        <v>278</v>
      </c>
    </row>
    <row r="266" spans="1:13" x14ac:dyDescent="0.2">
      <c r="A266" s="2" t="s">
        <v>59</v>
      </c>
      <c r="B266" s="2" t="s">
        <v>245</v>
      </c>
      <c r="C266" s="3">
        <v>396245</v>
      </c>
      <c r="D266" s="4">
        <v>5</v>
      </c>
      <c r="E266" s="4">
        <v>5</v>
      </c>
      <c r="F266" s="4">
        <v>4</v>
      </c>
      <c r="G266" s="4">
        <v>5</v>
      </c>
      <c r="H266" s="4">
        <v>5</v>
      </c>
      <c r="I266" s="4">
        <v>5</v>
      </c>
      <c r="J266" s="5">
        <v>0.97</v>
      </c>
      <c r="K266" s="2" t="s">
        <v>269</v>
      </c>
      <c r="L266" s="2" t="s">
        <v>199</v>
      </c>
      <c r="M266" s="2" t="s">
        <v>279</v>
      </c>
    </row>
    <row r="267" spans="1:13" x14ac:dyDescent="0.2">
      <c r="A267" s="2" t="s">
        <v>59</v>
      </c>
      <c r="B267" s="2" t="s">
        <v>245</v>
      </c>
      <c r="C267" s="3">
        <v>396245</v>
      </c>
      <c r="D267" s="4">
        <v>5</v>
      </c>
      <c r="E267" s="4">
        <v>5</v>
      </c>
      <c r="F267" s="4">
        <v>5</v>
      </c>
      <c r="G267" s="4">
        <v>5</v>
      </c>
      <c r="H267" s="4">
        <v>4</v>
      </c>
      <c r="I267" s="4">
        <v>4</v>
      </c>
      <c r="J267" s="5">
        <v>0.93</v>
      </c>
      <c r="K267" s="2" t="s">
        <v>269</v>
      </c>
      <c r="L267" s="2" t="s">
        <v>199</v>
      </c>
      <c r="M267" s="2" t="s">
        <v>280</v>
      </c>
    </row>
    <row r="268" spans="1:13" x14ac:dyDescent="0.2">
      <c r="A268" s="2" t="s">
        <v>59</v>
      </c>
      <c r="B268" s="2" t="s">
        <v>245</v>
      </c>
      <c r="C268" s="3">
        <v>396245</v>
      </c>
      <c r="D268" s="4">
        <v>5</v>
      </c>
      <c r="E268" s="4">
        <v>4</v>
      </c>
      <c r="F268" s="4">
        <v>5</v>
      </c>
      <c r="G268" s="4">
        <v>4</v>
      </c>
      <c r="H268" s="4">
        <v>5</v>
      </c>
      <c r="I268" s="4">
        <v>3</v>
      </c>
      <c r="J268" s="5">
        <v>0.87</v>
      </c>
      <c r="K268" s="2" t="s">
        <v>269</v>
      </c>
      <c r="L268" s="2" t="s">
        <v>199</v>
      </c>
      <c r="M268" s="2" t="s">
        <v>281</v>
      </c>
    </row>
    <row r="269" spans="1:13" x14ac:dyDescent="0.2">
      <c r="A269" s="2" t="s">
        <v>59</v>
      </c>
      <c r="B269" s="2" t="s">
        <v>245</v>
      </c>
      <c r="C269" s="3">
        <v>396245</v>
      </c>
      <c r="D269" s="4">
        <v>5</v>
      </c>
      <c r="E269" s="4">
        <v>4</v>
      </c>
      <c r="F269" s="4">
        <v>4</v>
      </c>
      <c r="G269" s="4">
        <v>5</v>
      </c>
      <c r="H269" s="4">
        <v>4</v>
      </c>
      <c r="I269" s="4">
        <v>4</v>
      </c>
      <c r="J269" s="5">
        <v>0.87</v>
      </c>
      <c r="K269" s="2" t="s">
        <v>269</v>
      </c>
      <c r="L269" s="2" t="s">
        <v>199</v>
      </c>
      <c r="M269" s="2" t="s">
        <v>285</v>
      </c>
    </row>
    <row r="270" spans="1:13" x14ac:dyDescent="0.2">
      <c r="A270" s="2" t="s">
        <v>47</v>
      </c>
      <c r="B270" s="2" t="s">
        <v>236</v>
      </c>
      <c r="C270" s="3">
        <v>66300</v>
      </c>
      <c r="D270" s="4">
        <v>4</v>
      </c>
      <c r="E270" s="4">
        <v>4</v>
      </c>
      <c r="F270" s="4">
        <v>4</v>
      </c>
      <c r="G270" s="4">
        <v>4</v>
      </c>
      <c r="H270" s="4">
        <v>5</v>
      </c>
      <c r="I270" s="4">
        <v>4</v>
      </c>
      <c r="J270" s="5">
        <v>0.83</v>
      </c>
      <c r="K270" s="2" t="s">
        <v>269</v>
      </c>
      <c r="L270" s="2" t="s">
        <v>273</v>
      </c>
      <c r="M270" s="2" t="s">
        <v>282</v>
      </c>
    </row>
    <row r="271" spans="1:13" x14ac:dyDescent="0.2">
      <c r="A271" s="2" t="s">
        <v>47</v>
      </c>
      <c r="B271" s="2" t="s">
        <v>236</v>
      </c>
      <c r="C271" s="3">
        <v>66300</v>
      </c>
      <c r="D271" s="4">
        <v>5</v>
      </c>
      <c r="E271" s="4">
        <v>5</v>
      </c>
      <c r="F271" s="4">
        <v>5</v>
      </c>
      <c r="G271" s="4">
        <v>5</v>
      </c>
      <c r="H271" s="4">
        <v>5</v>
      </c>
      <c r="I271" s="4">
        <v>5</v>
      </c>
      <c r="J271" s="5">
        <v>1</v>
      </c>
      <c r="K271" s="2" t="s">
        <v>269</v>
      </c>
      <c r="L271" s="2" t="s">
        <v>269</v>
      </c>
      <c r="M271" s="2" t="s">
        <v>270</v>
      </c>
    </row>
    <row r="272" spans="1:13" x14ac:dyDescent="0.2">
      <c r="A272" s="2" t="s">
        <v>47</v>
      </c>
      <c r="B272" s="2" t="s">
        <v>236</v>
      </c>
      <c r="C272" s="3">
        <v>66300</v>
      </c>
      <c r="D272" s="4">
        <v>3</v>
      </c>
      <c r="E272" s="4">
        <v>3</v>
      </c>
      <c r="F272" s="4">
        <v>3</v>
      </c>
      <c r="G272" s="4">
        <v>4</v>
      </c>
      <c r="H272" s="4">
        <v>4</v>
      </c>
      <c r="I272" s="4">
        <v>3</v>
      </c>
      <c r="J272" s="5">
        <v>0.67</v>
      </c>
      <c r="K272" s="2" t="s">
        <v>269</v>
      </c>
      <c r="L272" s="2" t="s">
        <v>269</v>
      </c>
      <c r="M272" s="2" t="s">
        <v>271</v>
      </c>
    </row>
    <row r="273" spans="1:13" x14ac:dyDescent="0.2">
      <c r="A273" s="2" t="s">
        <v>47</v>
      </c>
      <c r="B273" s="2" t="s">
        <v>236</v>
      </c>
      <c r="C273" s="3">
        <v>66300</v>
      </c>
      <c r="D273" s="4">
        <v>5</v>
      </c>
      <c r="E273" s="4">
        <v>4</v>
      </c>
      <c r="F273" s="4">
        <v>4</v>
      </c>
      <c r="G273" s="4">
        <v>5</v>
      </c>
      <c r="H273" s="4">
        <v>5</v>
      </c>
      <c r="I273" s="4">
        <v>4</v>
      </c>
      <c r="J273" s="5">
        <v>0.9</v>
      </c>
      <c r="K273" s="2" t="s">
        <v>269</v>
      </c>
      <c r="L273" s="2" t="s">
        <v>269</v>
      </c>
      <c r="M273" s="2" t="s">
        <v>272</v>
      </c>
    </row>
    <row r="274" spans="1:13" x14ac:dyDescent="0.2">
      <c r="A274" s="2" t="s">
        <v>47</v>
      </c>
      <c r="B274" s="2" t="s">
        <v>236</v>
      </c>
      <c r="C274" s="3">
        <v>66300</v>
      </c>
      <c r="D274" s="4">
        <v>5</v>
      </c>
      <c r="E274" s="4">
        <v>5</v>
      </c>
      <c r="F274" s="4">
        <v>5</v>
      </c>
      <c r="G274" s="4">
        <v>5</v>
      </c>
      <c r="H274" s="4">
        <v>5</v>
      </c>
      <c r="I274" s="4">
        <v>5</v>
      </c>
      <c r="J274" s="5">
        <v>1</v>
      </c>
      <c r="K274" s="2" t="s">
        <v>269</v>
      </c>
      <c r="L274" s="2" t="s">
        <v>269</v>
      </c>
      <c r="M274" s="2" t="s">
        <v>283</v>
      </c>
    </row>
    <row r="275" spans="1:13" x14ac:dyDescent="0.2">
      <c r="A275" s="2" t="s">
        <v>47</v>
      </c>
      <c r="B275" s="2" t="s">
        <v>236</v>
      </c>
      <c r="C275" s="3">
        <v>66300</v>
      </c>
      <c r="D275" s="4">
        <v>5</v>
      </c>
      <c r="E275" s="4">
        <v>4</v>
      </c>
      <c r="F275" s="4">
        <v>4</v>
      </c>
      <c r="G275" s="4">
        <v>4</v>
      </c>
      <c r="H275" s="4">
        <v>4</v>
      </c>
      <c r="I275" s="4">
        <v>5</v>
      </c>
      <c r="J275" s="5">
        <v>0.87</v>
      </c>
      <c r="K275" s="2" t="s">
        <v>269</v>
      </c>
      <c r="L275" s="2" t="s">
        <v>199</v>
      </c>
      <c r="M275" s="2" t="s">
        <v>284</v>
      </c>
    </row>
    <row r="276" spans="1:13" x14ac:dyDescent="0.2">
      <c r="A276" s="2" t="s">
        <v>47</v>
      </c>
      <c r="B276" s="2" t="s">
        <v>236</v>
      </c>
      <c r="C276" s="3">
        <v>66300</v>
      </c>
      <c r="D276" s="4">
        <v>4</v>
      </c>
      <c r="E276" s="4">
        <v>4</v>
      </c>
      <c r="F276" s="4">
        <v>4</v>
      </c>
      <c r="G276" s="4">
        <v>4</v>
      </c>
      <c r="H276" s="4">
        <v>4</v>
      </c>
      <c r="I276" s="4">
        <v>3</v>
      </c>
      <c r="J276" s="5">
        <v>0.77</v>
      </c>
      <c r="K276" s="2" t="s">
        <v>269</v>
      </c>
      <c r="L276" s="2" t="s">
        <v>273</v>
      </c>
      <c r="M276" s="2" t="s">
        <v>274</v>
      </c>
    </row>
    <row r="277" spans="1:13" x14ac:dyDescent="0.2">
      <c r="A277" s="2" t="s">
        <v>47</v>
      </c>
      <c r="B277" s="2" t="s">
        <v>236</v>
      </c>
      <c r="C277" s="3">
        <v>66300</v>
      </c>
      <c r="D277" s="4">
        <v>5</v>
      </c>
      <c r="E277" s="4">
        <v>5</v>
      </c>
      <c r="F277" s="4">
        <v>5</v>
      </c>
      <c r="G277" s="4">
        <v>5</v>
      </c>
      <c r="H277" s="4">
        <v>5</v>
      </c>
      <c r="I277" s="4">
        <v>5</v>
      </c>
      <c r="J277" s="5">
        <v>1</v>
      </c>
      <c r="K277" s="2" t="s">
        <v>269</v>
      </c>
      <c r="L277" s="2" t="s">
        <v>269</v>
      </c>
      <c r="M277" s="2" t="s">
        <v>276</v>
      </c>
    </row>
    <row r="278" spans="1:13" x14ac:dyDescent="0.2">
      <c r="A278" s="2" t="s">
        <v>47</v>
      </c>
      <c r="B278" s="2" t="s">
        <v>236</v>
      </c>
      <c r="C278" s="3">
        <v>66300</v>
      </c>
      <c r="D278" s="4">
        <v>4</v>
      </c>
      <c r="E278" s="4">
        <v>4</v>
      </c>
      <c r="F278" s="4">
        <v>4</v>
      </c>
      <c r="G278" s="4">
        <v>4</v>
      </c>
      <c r="H278" s="4">
        <v>4</v>
      </c>
      <c r="I278" s="4">
        <v>4</v>
      </c>
      <c r="J278" s="5">
        <v>0.8</v>
      </c>
      <c r="K278" s="2" t="s">
        <v>269</v>
      </c>
      <c r="L278" s="2" t="s">
        <v>273</v>
      </c>
      <c r="M278" s="2" t="s">
        <v>277</v>
      </c>
    </row>
    <row r="279" spans="1:13" x14ac:dyDescent="0.2">
      <c r="A279" s="2" t="s">
        <v>47</v>
      </c>
      <c r="B279" s="2" t="s">
        <v>236</v>
      </c>
      <c r="C279" s="3">
        <v>66300</v>
      </c>
      <c r="D279" s="4">
        <v>4</v>
      </c>
      <c r="E279" s="4">
        <v>4</v>
      </c>
      <c r="F279" s="4">
        <v>4</v>
      </c>
      <c r="G279" s="4">
        <v>4</v>
      </c>
      <c r="H279" s="4">
        <v>5</v>
      </c>
      <c r="I279" s="4">
        <v>4</v>
      </c>
      <c r="J279" s="5">
        <v>0.83</v>
      </c>
      <c r="K279" s="2" t="s">
        <v>269</v>
      </c>
      <c r="L279" s="2" t="s">
        <v>269</v>
      </c>
      <c r="M279" s="2" t="s">
        <v>278</v>
      </c>
    </row>
    <row r="280" spans="1:13" x14ac:dyDescent="0.2">
      <c r="A280" s="2" t="s">
        <v>47</v>
      </c>
      <c r="B280" s="2" t="s">
        <v>236</v>
      </c>
      <c r="C280" s="3">
        <v>66300</v>
      </c>
      <c r="D280" s="4">
        <v>5</v>
      </c>
      <c r="E280" s="4">
        <v>5</v>
      </c>
      <c r="F280" s="4">
        <v>5</v>
      </c>
      <c r="G280" s="4">
        <v>5</v>
      </c>
      <c r="H280" s="4">
        <v>5</v>
      </c>
      <c r="I280" s="4">
        <v>5</v>
      </c>
      <c r="J280" s="5">
        <v>1</v>
      </c>
      <c r="K280" s="2" t="s">
        <v>269</v>
      </c>
      <c r="L280" s="2" t="s">
        <v>269</v>
      </c>
      <c r="M280" s="2" t="s">
        <v>279</v>
      </c>
    </row>
    <row r="281" spans="1:13" x14ac:dyDescent="0.2">
      <c r="A281" s="2" t="s">
        <v>47</v>
      </c>
      <c r="B281" s="2" t="s">
        <v>236</v>
      </c>
      <c r="C281" s="3">
        <v>66300</v>
      </c>
      <c r="D281" s="4">
        <v>5</v>
      </c>
      <c r="E281" s="4">
        <v>5</v>
      </c>
      <c r="F281" s="4">
        <v>4</v>
      </c>
      <c r="G281" s="4">
        <v>5</v>
      </c>
      <c r="H281" s="4">
        <v>5</v>
      </c>
      <c r="I281" s="4">
        <v>5</v>
      </c>
      <c r="J281" s="5">
        <v>0.97</v>
      </c>
      <c r="K281" s="2" t="s">
        <v>269</v>
      </c>
      <c r="L281" s="2" t="s">
        <v>273</v>
      </c>
      <c r="M281" s="2" t="s">
        <v>280</v>
      </c>
    </row>
    <row r="282" spans="1:13" x14ac:dyDescent="0.2">
      <c r="A282" s="2" t="s">
        <v>47</v>
      </c>
      <c r="B282" s="2" t="s">
        <v>236</v>
      </c>
      <c r="C282" s="3">
        <v>66300</v>
      </c>
      <c r="D282" s="4">
        <v>4</v>
      </c>
      <c r="E282" s="4">
        <v>4</v>
      </c>
      <c r="F282" s="4">
        <v>4</v>
      </c>
      <c r="G282" s="4">
        <v>4</v>
      </c>
      <c r="H282" s="4">
        <v>5</v>
      </c>
      <c r="I282" s="4">
        <v>4</v>
      </c>
      <c r="J282" s="5">
        <v>0.83</v>
      </c>
      <c r="K282" s="2" t="s">
        <v>269</v>
      </c>
      <c r="L282" s="2" t="s">
        <v>269</v>
      </c>
      <c r="M282" s="2" t="s">
        <v>281</v>
      </c>
    </row>
    <row r="283" spans="1:13" x14ac:dyDescent="0.2">
      <c r="A283" s="2" t="s">
        <v>47</v>
      </c>
      <c r="B283" s="2" t="s">
        <v>236</v>
      </c>
      <c r="C283" s="3">
        <v>66300</v>
      </c>
      <c r="D283" s="4">
        <v>4</v>
      </c>
      <c r="E283" s="4">
        <v>4</v>
      </c>
      <c r="F283" s="4">
        <v>5</v>
      </c>
      <c r="G283" s="4">
        <v>4</v>
      </c>
      <c r="H283" s="4">
        <v>5</v>
      </c>
      <c r="I283" s="4">
        <v>4</v>
      </c>
      <c r="J283" s="5">
        <v>0.87</v>
      </c>
      <c r="K283" s="2" t="s">
        <v>269</v>
      </c>
      <c r="L283" s="2" t="s">
        <v>273</v>
      </c>
      <c r="M283" s="2" t="s">
        <v>285</v>
      </c>
    </row>
    <row r="284" spans="1:13" x14ac:dyDescent="0.2">
      <c r="A284" s="2" t="s">
        <v>78</v>
      </c>
      <c r="B284" s="2" t="s">
        <v>207</v>
      </c>
      <c r="C284" s="3">
        <v>370000</v>
      </c>
      <c r="D284" s="4">
        <v>4</v>
      </c>
      <c r="E284" s="4">
        <v>4</v>
      </c>
      <c r="F284" s="4">
        <v>4</v>
      </c>
      <c r="G284" s="4">
        <v>4</v>
      </c>
      <c r="H284" s="4">
        <v>4</v>
      </c>
      <c r="I284" s="4">
        <v>4</v>
      </c>
      <c r="J284" s="5">
        <v>0.8</v>
      </c>
      <c r="K284" s="2" t="s">
        <v>269</v>
      </c>
      <c r="L284" s="2" t="s">
        <v>273</v>
      </c>
      <c r="M284" s="2" t="s">
        <v>282</v>
      </c>
    </row>
    <row r="285" spans="1:13" x14ac:dyDescent="0.2">
      <c r="A285" s="2" t="s">
        <v>78</v>
      </c>
      <c r="B285" s="2" t="s">
        <v>207</v>
      </c>
      <c r="C285" s="3">
        <v>370000</v>
      </c>
      <c r="D285" s="4">
        <v>4</v>
      </c>
      <c r="E285" s="4">
        <v>4</v>
      </c>
      <c r="F285" s="4">
        <v>3</v>
      </c>
      <c r="G285" s="4">
        <v>4</v>
      </c>
      <c r="H285" s="4">
        <v>3</v>
      </c>
      <c r="I285" s="4">
        <v>3</v>
      </c>
      <c r="J285" s="5">
        <v>0.7</v>
      </c>
      <c r="K285" s="2" t="s">
        <v>269</v>
      </c>
      <c r="L285" s="2" t="s">
        <v>273</v>
      </c>
      <c r="M285" s="2" t="s">
        <v>272</v>
      </c>
    </row>
    <row r="286" spans="1:13" x14ac:dyDescent="0.2">
      <c r="A286" s="2" t="s">
        <v>78</v>
      </c>
      <c r="B286" s="2" t="s">
        <v>207</v>
      </c>
      <c r="C286" s="3">
        <v>370000</v>
      </c>
      <c r="D286" s="4">
        <v>3</v>
      </c>
      <c r="E286" s="4">
        <v>3</v>
      </c>
      <c r="F286" s="4">
        <v>3</v>
      </c>
      <c r="G286" s="4">
        <v>3</v>
      </c>
      <c r="H286" s="4">
        <v>3</v>
      </c>
      <c r="I286" s="4">
        <v>3</v>
      </c>
      <c r="J286" s="5">
        <v>0.6</v>
      </c>
      <c r="K286" s="2" t="s">
        <v>269</v>
      </c>
      <c r="L286" s="2" t="s">
        <v>273</v>
      </c>
      <c r="M286" s="2" t="s">
        <v>283</v>
      </c>
    </row>
    <row r="287" spans="1:13" x14ac:dyDescent="0.2">
      <c r="A287" s="2" t="s">
        <v>78</v>
      </c>
      <c r="B287" s="2" t="s">
        <v>207</v>
      </c>
      <c r="C287" s="3">
        <v>370000</v>
      </c>
      <c r="D287" s="4">
        <v>5</v>
      </c>
      <c r="E287" s="4">
        <v>4</v>
      </c>
      <c r="F287" s="4">
        <v>4</v>
      </c>
      <c r="G287" s="4">
        <v>5</v>
      </c>
      <c r="H287" s="4">
        <v>5</v>
      </c>
      <c r="I287" s="4">
        <v>4</v>
      </c>
      <c r="J287" s="5">
        <v>0.9</v>
      </c>
      <c r="K287" s="2" t="s">
        <v>269</v>
      </c>
      <c r="L287" s="2" t="s">
        <v>199</v>
      </c>
      <c r="M287" s="2" t="s">
        <v>284</v>
      </c>
    </row>
    <row r="288" spans="1:13" x14ac:dyDescent="0.2">
      <c r="A288" s="2" t="s">
        <v>78</v>
      </c>
      <c r="B288" s="2" t="s">
        <v>207</v>
      </c>
      <c r="C288" s="3">
        <v>370000</v>
      </c>
      <c r="D288" s="4">
        <v>4</v>
      </c>
      <c r="E288" s="4">
        <v>4</v>
      </c>
      <c r="F288" s="4">
        <v>4</v>
      </c>
      <c r="G288" s="4">
        <v>4</v>
      </c>
      <c r="H288" s="4">
        <v>3</v>
      </c>
      <c r="I288" s="4">
        <v>4</v>
      </c>
      <c r="J288" s="5">
        <v>0.77</v>
      </c>
      <c r="K288" s="2" t="s">
        <v>269</v>
      </c>
      <c r="L288" s="2" t="s">
        <v>269</v>
      </c>
      <c r="M288" s="2" t="s">
        <v>274</v>
      </c>
    </row>
    <row r="289" spans="1:13" x14ac:dyDescent="0.2">
      <c r="A289" s="2" t="s">
        <v>78</v>
      </c>
      <c r="B289" s="2" t="s">
        <v>207</v>
      </c>
      <c r="C289" s="3">
        <v>370000</v>
      </c>
      <c r="D289" s="4">
        <v>4</v>
      </c>
      <c r="E289" s="4">
        <v>5</v>
      </c>
      <c r="F289" s="4">
        <v>3</v>
      </c>
      <c r="G289" s="4">
        <v>4</v>
      </c>
      <c r="H289" s="4">
        <v>4</v>
      </c>
      <c r="I289" s="4">
        <v>4</v>
      </c>
      <c r="J289" s="5">
        <v>0.8</v>
      </c>
      <c r="K289" s="2" t="s">
        <v>269</v>
      </c>
      <c r="L289" s="2" t="s">
        <v>199</v>
      </c>
      <c r="M289" s="2" t="s">
        <v>275</v>
      </c>
    </row>
    <row r="290" spans="1:13" x14ac:dyDescent="0.2">
      <c r="A290" s="2" t="s">
        <v>78</v>
      </c>
      <c r="B290" s="2" t="s">
        <v>207</v>
      </c>
      <c r="C290" s="3">
        <v>370000</v>
      </c>
      <c r="D290" s="4">
        <v>3</v>
      </c>
      <c r="E290" s="4">
        <v>4</v>
      </c>
      <c r="F290" s="4">
        <v>4</v>
      </c>
      <c r="G290" s="4">
        <v>5</v>
      </c>
      <c r="H290" s="4">
        <v>5</v>
      </c>
      <c r="I290" s="4">
        <v>5</v>
      </c>
      <c r="J290" s="5">
        <v>0.87</v>
      </c>
      <c r="K290" s="2" t="s">
        <v>269</v>
      </c>
      <c r="L290" s="2" t="s">
        <v>269</v>
      </c>
      <c r="M290" s="2" t="s">
        <v>276</v>
      </c>
    </row>
    <row r="291" spans="1:13" x14ac:dyDescent="0.2">
      <c r="A291" s="2" t="s">
        <v>78</v>
      </c>
      <c r="B291" s="2" t="s">
        <v>207</v>
      </c>
      <c r="C291" s="3">
        <v>370000</v>
      </c>
      <c r="D291" s="4">
        <v>5</v>
      </c>
      <c r="E291" s="4">
        <v>4</v>
      </c>
      <c r="F291" s="4">
        <v>4</v>
      </c>
      <c r="G291" s="4">
        <v>4</v>
      </c>
      <c r="H291" s="4">
        <v>5</v>
      </c>
      <c r="I291" s="4">
        <v>5</v>
      </c>
      <c r="J291" s="5">
        <v>0.9</v>
      </c>
      <c r="K291" s="2" t="s">
        <v>269</v>
      </c>
      <c r="L291" s="2" t="s">
        <v>269</v>
      </c>
      <c r="M291" s="2" t="s">
        <v>277</v>
      </c>
    </row>
    <row r="292" spans="1:13" x14ac:dyDescent="0.2">
      <c r="A292" s="2" t="s">
        <v>78</v>
      </c>
      <c r="B292" s="2" t="s">
        <v>207</v>
      </c>
      <c r="C292" s="3">
        <v>370000</v>
      </c>
      <c r="D292" s="4">
        <v>5</v>
      </c>
      <c r="E292" s="4">
        <v>5</v>
      </c>
      <c r="F292" s="4">
        <v>5</v>
      </c>
      <c r="G292" s="4">
        <v>5</v>
      </c>
      <c r="H292" s="4">
        <v>5</v>
      </c>
      <c r="I292" s="4">
        <v>5</v>
      </c>
      <c r="J292" s="5">
        <v>1</v>
      </c>
      <c r="K292" s="2" t="s">
        <v>269</v>
      </c>
      <c r="L292" s="2" t="s">
        <v>269</v>
      </c>
      <c r="M292" s="2" t="s">
        <v>279</v>
      </c>
    </row>
    <row r="293" spans="1:13" x14ac:dyDescent="0.2">
      <c r="A293" s="2" t="s">
        <v>78</v>
      </c>
      <c r="B293" s="2" t="s">
        <v>207</v>
      </c>
      <c r="C293" s="3">
        <v>370000</v>
      </c>
      <c r="D293" s="4">
        <v>4</v>
      </c>
      <c r="E293" s="4">
        <v>4</v>
      </c>
      <c r="F293" s="4">
        <v>4</v>
      </c>
      <c r="G293" s="4">
        <v>5</v>
      </c>
      <c r="H293" s="4">
        <v>3</v>
      </c>
      <c r="I293" s="4">
        <v>3</v>
      </c>
      <c r="J293" s="5">
        <v>0.77</v>
      </c>
      <c r="K293" s="2" t="s">
        <v>269</v>
      </c>
      <c r="L293" s="2" t="s">
        <v>199</v>
      </c>
      <c r="M293" s="2" t="s">
        <v>280</v>
      </c>
    </row>
    <row r="294" spans="1:13" x14ac:dyDescent="0.2">
      <c r="A294" s="2" t="s">
        <v>78</v>
      </c>
      <c r="B294" s="2" t="s">
        <v>207</v>
      </c>
      <c r="C294" s="3">
        <v>370000</v>
      </c>
      <c r="D294" s="4">
        <v>5</v>
      </c>
      <c r="E294" s="4">
        <v>5</v>
      </c>
      <c r="F294" s="4">
        <v>4</v>
      </c>
      <c r="G294" s="4">
        <v>4</v>
      </c>
      <c r="H294" s="4">
        <v>4</v>
      </c>
      <c r="I294" s="4">
        <v>4</v>
      </c>
      <c r="J294" s="5">
        <v>0.87</v>
      </c>
      <c r="K294" s="2" t="s">
        <v>269</v>
      </c>
      <c r="L294" s="2" t="s">
        <v>269</v>
      </c>
      <c r="M294" s="2" t="s">
        <v>285</v>
      </c>
    </row>
    <row r="295" spans="1:13" x14ac:dyDescent="0.2">
      <c r="A295" s="2" t="s">
        <v>81</v>
      </c>
      <c r="B295" s="2" t="s">
        <v>242</v>
      </c>
      <c r="C295" s="3">
        <v>183340</v>
      </c>
      <c r="D295" s="4">
        <v>4</v>
      </c>
      <c r="E295" s="4">
        <v>4</v>
      </c>
      <c r="F295" s="4">
        <v>4</v>
      </c>
      <c r="G295" s="4">
        <v>4</v>
      </c>
      <c r="H295" s="4">
        <v>4</v>
      </c>
      <c r="I295" s="4">
        <v>3</v>
      </c>
      <c r="J295" s="5">
        <v>0.77</v>
      </c>
      <c r="K295" s="2" t="s">
        <v>269</v>
      </c>
      <c r="L295" s="2" t="s">
        <v>273</v>
      </c>
      <c r="M295" s="2" t="s">
        <v>282</v>
      </c>
    </row>
    <row r="296" spans="1:13" x14ac:dyDescent="0.2">
      <c r="A296" s="2" t="s">
        <v>81</v>
      </c>
      <c r="B296" s="2" t="s">
        <v>242</v>
      </c>
      <c r="C296" s="3">
        <v>183340</v>
      </c>
      <c r="D296" s="4">
        <v>4</v>
      </c>
      <c r="E296" s="4">
        <v>4</v>
      </c>
      <c r="F296" s="4">
        <v>4</v>
      </c>
      <c r="G296" s="4">
        <v>3</v>
      </c>
      <c r="H296" s="4">
        <v>4</v>
      </c>
      <c r="I296" s="4">
        <v>3</v>
      </c>
      <c r="J296" s="5">
        <v>0.73</v>
      </c>
      <c r="K296" s="2" t="s">
        <v>269</v>
      </c>
      <c r="L296" s="2" t="s">
        <v>269</v>
      </c>
      <c r="M296" s="2" t="s">
        <v>271</v>
      </c>
    </row>
    <row r="297" spans="1:13" x14ac:dyDescent="0.2">
      <c r="A297" s="2" t="s">
        <v>81</v>
      </c>
      <c r="B297" s="2" t="s">
        <v>242</v>
      </c>
      <c r="C297" s="3">
        <v>183340</v>
      </c>
      <c r="D297" s="4">
        <v>4</v>
      </c>
      <c r="E297" s="4">
        <v>3</v>
      </c>
      <c r="F297" s="4">
        <v>3</v>
      </c>
      <c r="G297" s="4">
        <v>3</v>
      </c>
      <c r="H297" s="4">
        <v>3</v>
      </c>
      <c r="I297" s="4">
        <v>3</v>
      </c>
      <c r="J297" s="5">
        <v>0.63</v>
      </c>
      <c r="K297" s="2" t="s">
        <v>269</v>
      </c>
      <c r="L297" s="2" t="s">
        <v>273</v>
      </c>
      <c r="M297" s="2" t="s">
        <v>272</v>
      </c>
    </row>
    <row r="298" spans="1:13" x14ac:dyDescent="0.2">
      <c r="A298" s="2" t="s">
        <v>81</v>
      </c>
      <c r="B298" s="2" t="s">
        <v>242</v>
      </c>
      <c r="C298" s="3">
        <v>183340</v>
      </c>
      <c r="D298" s="4">
        <v>3</v>
      </c>
      <c r="E298" s="4">
        <v>3</v>
      </c>
      <c r="F298" s="4">
        <v>3</v>
      </c>
      <c r="G298" s="4">
        <v>3</v>
      </c>
      <c r="H298" s="4">
        <v>3</v>
      </c>
      <c r="I298" s="4">
        <v>3</v>
      </c>
      <c r="J298" s="5">
        <v>0.6</v>
      </c>
      <c r="K298" s="2" t="s">
        <v>269</v>
      </c>
      <c r="L298" s="2" t="s">
        <v>273</v>
      </c>
      <c r="M298" s="2" t="s">
        <v>283</v>
      </c>
    </row>
    <row r="299" spans="1:13" x14ac:dyDescent="0.2">
      <c r="A299" s="2" t="s">
        <v>81</v>
      </c>
      <c r="B299" s="2" t="s">
        <v>242</v>
      </c>
      <c r="C299" s="3">
        <v>183340</v>
      </c>
      <c r="D299" s="4">
        <v>5</v>
      </c>
      <c r="E299" s="4">
        <v>4</v>
      </c>
      <c r="F299" s="4">
        <v>5</v>
      </c>
      <c r="G299" s="4">
        <v>4</v>
      </c>
      <c r="H299" s="4">
        <v>4</v>
      </c>
      <c r="I299" s="4">
        <v>4</v>
      </c>
      <c r="J299" s="5">
        <v>0.87</v>
      </c>
      <c r="K299" s="2" t="s">
        <v>269</v>
      </c>
      <c r="L299" s="2" t="s">
        <v>273</v>
      </c>
      <c r="M299" s="2" t="s">
        <v>284</v>
      </c>
    </row>
    <row r="300" spans="1:13" x14ac:dyDescent="0.2">
      <c r="A300" s="2" t="s">
        <v>81</v>
      </c>
      <c r="B300" s="2" t="s">
        <v>242</v>
      </c>
      <c r="C300" s="3">
        <v>183340</v>
      </c>
      <c r="D300" s="4">
        <v>4</v>
      </c>
      <c r="E300" s="4">
        <v>3</v>
      </c>
      <c r="F300" s="4">
        <v>3</v>
      </c>
      <c r="G300" s="4">
        <v>3</v>
      </c>
      <c r="H300" s="4">
        <v>3</v>
      </c>
      <c r="I300" s="4">
        <v>3</v>
      </c>
      <c r="J300" s="5">
        <v>0.63</v>
      </c>
      <c r="K300" s="2" t="s">
        <v>269</v>
      </c>
      <c r="L300" s="2" t="s">
        <v>199</v>
      </c>
      <c r="M300" s="2" t="s">
        <v>274</v>
      </c>
    </row>
    <row r="301" spans="1:13" x14ac:dyDescent="0.2">
      <c r="A301" s="2" t="s">
        <v>81</v>
      </c>
      <c r="B301" s="2" t="s">
        <v>242</v>
      </c>
      <c r="C301" s="3">
        <v>183340</v>
      </c>
      <c r="D301" s="4">
        <v>5</v>
      </c>
      <c r="E301" s="4">
        <v>4</v>
      </c>
      <c r="F301" s="4">
        <v>4</v>
      </c>
      <c r="G301" s="4">
        <v>3</v>
      </c>
      <c r="H301" s="4">
        <v>3</v>
      </c>
      <c r="I301" s="4">
        <v>4</v>
      </c>
      <c r="J301" s="5">
        <v>0.77</v>
      </c>
      <c r="K301" s="2" t="s">
        <v>269</v>
      </c>
      <c r="L301" s="2" t="s">
        <v>199</v>
      </c>
      <c r="M301" s="2" t="s">
        <v>275</v>
      </c>
    </row>
    <row r="302" spans="1:13" x14ac:dyDescent="0.2">
      <c r="A302" s="2" t="s">
        <v>81</v>
      </c>
      <c r="B302" s="2" t="s">
        <v>242</v>
      </c>
      <c r="C302" s="3">
        <v>183340</v>
      </c>
      <c r="D302" s="4">
        <v>5</v>
      </c>
      <c r="E302" s="4">
        <v>4</v>
      </c>
      <c r="F302" s="4">
        <v>4</v>
      </c>
      <c r="G302" s="4">
        <v>3</v>
      </c>
      <c r="H302" s="4">
        <v>5</v>
      </c>
      <c r="I302" s="4">
        <v>5</v>
      </c>
      <c r="J302" s="5">
        <v>0.87</v>
      </c>
      <c r="K302" s="2" t="s">
        <v>269</v>
      </c>
      <c r="L302" s="2" t="s">
        <v>273</v>
      </c>
      <c r="M302" s="2" t="s">
        <v>276</v>
      </c>
    </row>
    <row r="303" spans="1:13" x14ac:dyDescent="0.2">
      <c r="A303" s="2" t="s">
        <v>81</v>
      </c>
      <c r="B303" s="2" t="s">
        <v>242</v>
      </c>
      <c r="C303" s="3">
        <v>183340</v>
      </c>
      <c r="D303" s="4">
        <v>4</v>
      </c>
      <c r="E303" s="4">
        <v>4</v>
      </c>
      <c r="F303" s="4">
        <v>4</v>
      </c>
      <c r="G303" s="4">
        <v>4</v>
      </c>
      <c r="H303" s="4">
        <v>3</v>
      </c>
      <c r="I303" s="4">
        <v>3</v>
      </c>
      <c r="J303" s="5">
        <v>0.73</v>
      </c>
      <c r="K303" s="2" t="s">
        <v>269</v>
      </c>
      <c r="L303" s="2" t="s">
        <v>269</v>
      </c>
      <c r="M303" s="2" t="s">
        <v>277</v>
      </c>
    </row>
    <row r="304" spans="1:13" x14ac:dyDescent="0.2">
      <c r="A304" s="2" t="s">
        <v>81</v>
      </c>
      <c r="B304" s="2" t="s">
        <v>242</v>
      </c>
      <c r="C304" s="3">
        <v>183340</v>
      </c>
      <c r="D304" s="4">
        <v>4</v>
      </c>
      <c r="E304" s="4">
        <v>3</v>
      </c>
      <c r="F304" s="4">
        <v>3</v>
      </c>
      <c r="G304" s="4">
        <v>3</v>
      </c>
      <c r="H304" s="4">
        <v>3</v>
      </c>
      <c r="I304" s="4">
        <v>3</v>
      </c>
      <c r="J304" s="5">
        <v>0.63</v>
      </c>
      <c r="K304" s="2" t="s">
        <v>269</v>
      </c>
      <c r="L304" s="2" t="s">
        <v>199</v>
      </c>
      <c r="M304" s="2" t="s">
        <v>278</v>
      </c>
    </row>
    <row r="305" spans="1:13" x14ac:dyDescent="0.2">
      <c r="A305" s="2" t="s">
        <v>81</v>
      </c>
      <c r="B305" s="2" t="s">
        <v>242</v>
      </c>
      <c r="C305" s="3">
        <v>183340</v>
      </c>
      <c r="D305" s="4">
        <v>5</v>
      </c>
      <c r="E305" s="4">
        <v>4</v>
      </c>
      <c r="F305" s="4">
        <v>5</v>
      </c>
      <c r="G305" s="4">
        <v>3</v>
      </c>
      <c r="H305" s="4">
        <v>5</v>
      </c>
      <c r="I305" s="4">
        <v>4</v>
      </c>
      <c r="J305" s="5">
        <v>0.87</v>
      </c>
      <c r="K305" s="2" t="s">
        <v>269</v>
      </c>
      <c r="L305" s="2" t="s">
        <v>269</v>
      </c>
      <c r="M305" s="2" t="s">
        <v>279</v>
      </c>
    </row>
    <row r="306" spans="1:13" x14ac:dyDescent="0.2">
      <c r="A306" s="2" t="s">
        <v>81</v>
      </c>
      <c r="B306" s="2" t="s">
        <v>242</v>
      </c>
      <c r="C306" s="3">
        <v>183340</v>
      </c>
      <c r="D306" s="4">
        <v>4</v>
      </c>
      <c r="E306" s="4">
        <v>4</v>
      </c>
      <c r="F306" s="4">
        <v>4</v>
      </c>
      <c r="G306" s="4">
        <v>4</v>
      </c>
      <c r="H306" s="4">
        <v>4</v>
      </c>
      <c r="I306" s="4">
        <v>4</v>
      </c>
      <c r="J306" s="5">
        <v>0.8</v>
      </c>
      <c r="K306" s="2" t="s">
        <v>269</v>
      </c>
      <c r="L306" s="2" t="s">
        <v>273</v>
      </c>
      <c r="M306" s="2" t="s">
        <v>280</v>
      </c>
    </row>
    <row r="307" spans="1:13" x14ac:dyDescent="0.2">
      <c r="A307" s="2" t="s">
        <v>81</v>
      </c>
      <c r="B307" s="2" t="s">
        <v>242</v>
      </c>
      <c r="C307" s="3">
        <v>183340</v>
      </c>
      <c r="D307" s="4">
        <v>4</v>
      </c>
      <c r="E307" s="4">
        <v>4</v>
      </c>
      <c r="F307" s="4">
        <v>5</v>
      </c>
      <c r="G307" s="4">
        <v>3</v>
      </c>
      <c r="H307" s="4">
        <v>4</v>
      </c>
      <c r="I307" s="4">
        <v>4</v>
      </c>
      <c r="J307" s="5">
        <v>0.8</v>
      </c>
      <c r="K307" s="2" t="s">
        <v>269</v>
      </c>
      <c r="L307" s="2" t="s">
        <v>273</v>
      </c>
      <c r="M307" s="2" t="s">
        <v>285</v>
      </c>
    </row>
    <row r="308" spans="1:13" x14ac:dyDescent="0.2">
      <c r="A308" s="2" t="s">
        <v>43</v>
      </c>
      <c r="B308" s="2" t="s">
        <v>233</v>
      </c>
      <c r="C308" s="3">
        <v>42590</v>
      </c>
      <c r="D308" s="4">
        <v>5</v>
      </c>
      <c r="E308" s="4">
        <v>5</v>
      </c>
      <c r="F308" s="4">
        <v>5</v>
      </c>
      <c r="G308" s="4">
        <v>4</v>
      </c>
      <c r="H308" s="4">
        <v>4</v>
      </c>
      <c r="I308" s="4">
        <v>4</v>
      </c>
      <c r="J308" s="5">
        <v>0.9</v>
      </c>
      <c r="K308" s="2" t="s">
        <v>269</v>
      </c>
      <c r="L308" s="2" t="s">
        <v>269</v>
      </c>
      <c r="M308" s="2" t="s">
        <v>282</v>
      </c>
    </row>
    <row r="309" spans="1:13" x14ac:dyDescent="0.2">
      <c r="A309" s="2" t="s">
        <v>43</v>
      </c>
      <c r="B309" s="2" t="s">
        <v>233</v>
      </c>
      <c r="C309" s="3">
        <v>42590</v>
      </c>
      <c r="D309" s="4">
        <v>5</v>
      </c>
      <c r="E309" s="4">
        <v>5</v>
      </c>
      <c r="F309" s="4">
        <v>5</v>
      </c>
      <c r="G309" s="4">
        <v>5</v>
      </c>
      <c r="H309" s="4">
        <v>5</v>
      </c>
      <c r="I309" s="4">
        <v>5</v>
      </c>
      <c r="J309" s="5">
        <v>1</v>
      </c>
      <c r="K309" s="2" t="s">
        <v>269</v>
      </c>
      <c r="L309" s="2" t="s">
        <v>269</v>
      </c>
      <c r="M309" s="2" t="s">
        <v>270</v>
      </c>
    </row>
    <row r="310" spans="1:13" x14ac:dyDescent="0.2">
      <c r="A310" s="2" t="s">
        <v>43</v>
      </c>
      <c r="B310" s="2" t="s">
        <v>233</v>
      </c>
      <c r="C310" s="3">
        <v>42590</v>
      </c>
      <c r="D310" s="4">
        <v>5</v>
      </c>
      <c r="E310" s="4">
        <v>4</v>
      </c>
      <c r="F310" s="4">
        <v>4</v>
      </c>
      <c r="G310" s="4">
        <v>4</v>
      </c>
      <c r="H310" s="4">
        <v>4</v>
      </c>
      <c r="I310" s="4">
        <v>4</v>
      </c>
      <c r="J310" s="5">
        <v>0.83</v>
      </c>
      <c r="K310" s="2" t="s">
        <v>269</v>
      </c>
      <c r="L310" s="2" t="s">
        <v>269</v>
      </c>
      <c r="M310" s="2" t="s">
        <v>272</v>
      </c>
    </row>
    <row r="311" spans="1:13" x14ac:dyDescent="0.2">
      <c r="A311" s="2" t="s">
        <v>43</v>
      </c>
      <c r="B311" s="2" t="s">
        <v>233</v>
      </c>
      <c r="C311" s="3">
        <v>42590</v>
      </c>
      <c r="D311" s="4">
        <v>4</v>
      </c>
      <c r="E311" s="4">
        <v>4</v>
      </c>
      <c r="F311" s="4">
        <v>4</v>
      </c>
      <c r="G311" s="4">
        <v>4</v>
      </c>
      <c r="H311" s="4">
        <v>4</v>
      </c>
      <c r="I311" s="4">
        <v>4</v>
      </c>
      <c r="J311" s="5">
        <v>0.8</v>
      </c>
      <c r="K311" s="2" t="s">
        <v>269</v>
      </c>
      <c r="L311" s="2" t="s">
        <v>269</v>
      </c>
      <c r="M311" s="2" t="s">
        <v>283</v>
      </c>
    </row>
    <row r="312" spans="1:13" x14ac:dyDescent="0.2">
      <c r="A312" s="2" t="s">
        <v>43</v>
      </c>
      <c r="B312" s="2" t="s">
        <v>233</v>
      </c>
      <c r="C312" s="3">
        <v>42590</v>
      </c>
      <c r="D312" s="4">
        <v>5</v>
      </c>
      <c r="E312" s="4">
        <v>5</v>
      </c>
      <c r="F312" s="4">
        <v>5</v>
      </c>
      <c r="G312" s="4">
        <v>5</v>
      </c>
      <c r="H312" s="4">
        <v>5</v>
      </c>
      <c r="I312" s="4">
        <v>5</v>
      </c>
      <c r="J312" s="5">
        <v>1</v>
      </c>
      <c r="K312" s="2" t="s">
        <v>269</v>
      </c>
      <c r="L312" s="2" t="s">
        <v>269</v>
      </c>
      <c r="M312" s="2" t="s">
        <v>284</v>
      </c>
    </row>
    <row r="313" spans="1:13" x14ac:dyDescent="0.2">
      <c r="A313" s="2" t="s">
        <v>43</v>
      </c>
      <c r="B313" s="2" t="s">
        <v>233</v>
      </c>
      <c r="C313" s="3">
        <v>42590</v>
      </c>
      <c r="D313" s="4">
        <v>4</v>
      </c>
      <c r="E313" s="4">
        <v>4</v>
      </c>
      <c r="F313" s="4">
        <v>4</v>
      </c>
      <c r="G313" s="4">
        <v>4</v>
      </c>
      <c r="H313" s="4">
        <v>4</v>
      </c>
      <c r="I313" s="4">
        <v>4</v>
      </c>
      <c r="J313" s="5">
        <v>0.8</v>
      </c>
      <c r="K313" s="2" t="s">
        <v>269</v>
      </c>
      <c r="L313" s="2" t="s">
        <v>199</v>
      </c>
      <c r="M313" s="2" t="s">
        <v>274</v>
      </c>
    </row>
    <row r="314" spans="1:13" x14ac:dyDescent="0.2">
      <c r="A314" s="2" t="s">
        <v>43</v>
      </c>
      <c r="B314" s="2" t="s">
        <v>233</v>
      </c>
      <c r="C314" s="3">
        <v>42590</v>
      </c>
      <c r="D314" s="4">
        <v>4</v>
      </c>
      <c r="E314" s="4">
        <v>5</v>
      </c>
      <c r="F314" s="4">
        <v>4</v>
      </c>
      <c r="G314" s="4">
        <v>5</v>
      </c>
      <c r="H314" s="4">
        <v>4</v>
      </c>
      <c r="I314" s="4">
        <v>5</v>
      </c>
      <c r="J314" s="5">
        <v>0.9</v>
      </c>
      <c r="K314" s="2" t="s">
        <v>269</v>
      </c>
      <c r="L314" s="2" t="s">
        <v>269</v>
      </c>
      <c r="M314" s="2" t="s">
        <v>275</v>
      </c>
    </row>
    <row r="315" spans="1:13" x14ac:dyDescent="0.2">
      <c r="A315" s="2" t="s">
        <v>43</v>
      </c>
      <c r="B315" s="2" t="s">
        <v>233</v>
      </c>
      <c r="C315" s="3">
        <v>42590</v>
      </c>
      <c r="D315" s="4">
        <v>3</v>
      </c>
      <c r="E315" s="4">
        <v>4</v>
      </c>
      <c r="F315" s="4">
        <v>3</v>
      </c>
      <c r="G315" s="4">
        <v>4</v>
      </c>
      <c r="H315" s="4">
        <v>4</v>
      </c>
      <c r="I315" s="4">
        <v>3</v>
      </c>
      <c r="J315" s="5">
        <v>0.7</v>
      </c>
      <c r="K315" s="2" t="s">
        <v>269</v>
      </c>
      <c r="L315" s="2" t="s">
        <v>269</v>
      </c>
      <c r="M315" s="2" t="s">
        <v>277</v>
      </c>
    </row>
    <row r="316" spans="1:13" x14ac:dyDescent="0.2">
      <c r="A316" s="2" t="s">
        <v>43</v>
      </c>
      <c r="B316" s="2" t="s">
        <v>233</v>
      </c>
      <c r="C316" s="3">
        <v>42590</v>
      </c>
      <c r="D316" s="4">
        <v>4</v>
      </c>
      <c r="E316" s="4">
        <v>5</v>
      </c>
      <c r="F316" s="4">
        <v>5</v>
      </c>
      <c r="G316" s="4">
        <v>5</v>
      </c>
      <c r="H316" s="4">
        <v>4</v>
      </c>
      <c r="I316" s="4">
        <v>5</v>
      </c>
      <c r="J316" s="5">
        <v>0.93</v>
      </c>
      <c r="K316" s="2" t="s">
        <v>269</v>
      </c>
      <c r="L316" s="2" t="s">
        <v>269</v>
      </c>
      <c r="M316" s="2" t="s">
        <v>278</v>
      </c>
    </row>
    <row r="317" spans="1:13" x14ac:dyDescent="0.2">
      <c r="A317" s="2" t="s">
        <v>43</v>
      </c>
      <c r="B317" s="2" t="s">
        <v>233</v>
      </c>
      <c r="C317" s="3">
        <v>42590</v>
      </c>
      <c r="D317" s="4">
        <v>5</v>
      </c>
      <c r="E317" s="4">
        <v>5</v>
      </c>
      <c r="F317" s="4">
        <v>5</v>
      </c>
      <c r="G317" s="4">
        <v>5</v>
      </c>
      <c r="H317" s="4">
        <v>5</v>
      </c>
      <c r="I317" s="4">
        <v>5</v>
      </c>
      <c r="J317" s="5">
        <v>1</v>
      </c>
      <c r="K317" s="2" t="s">
        <v>269</v>
      </c>
      <c r="L317" s="2" t="s">
        <v>269</v>
      </c>
      <c r="M317" s="2" t="s">
        <v>279</v>
      </c>
    </row>
    <row r="318" spans="1:13" x14ac:dyDescent="0.2">
      <c r="A318" s="2" t="s">
        <v>43</v>
      </c>
      <c r="B318" s="2" t="s">
        <v>233</v>
      </c>
      <c r="C318" s="3">
        <v>42590</v>
      </c>
      <c r="D318" s="4">
        <v>5</v>
      </c>
      <c r="E318" s="4">
        <v>5</v>
      </c>
      <c r="F318" s="4">
        <v>5</v>
      </c>
      <c r="G318" s="4">
        <v>5</v>
      </c>
      <c r="H318" s="4">
        <v>5</v>
      </c>
      <c r="I318" s="4">
        <v>5</v>
      </c>
      <c r="J318" s="5">
        <v>1</v>
      </c>
      <c r="K318" s="2" t="s">
        <v>269</v>
      </c>
      <c r="L318" s="2" t="s">
        <v>269</v>
      </c>
      <c r="M318" s="2" t="s">
        <v>280</v>
      </c>
    </row>
    <row r="319" spans="1:13" x14ac:dyDescent="0.2">
      <c r="A319" s="2" t="s">
        <v>43</v>
      </c>
      <c r="B319" s="2" t="s">
        <v>233</v>
      </c>
      <c r="C319" s="3">
        <v>42590</v>
      </c>
      <c r="D319" s="4">
        <v>5</v>
      </c>
      <c r="E319" s="4">
        <v>5</v>
      </c>
      <c r="F319" s="4">
        <v>5</v>
      </c>
      <c r="G319" s="4">
        <v>5</v>
      </c>
      <c r="H319" s="4">
        <v>5</v>
      </c>
      <c r="I319" s="4">
        <v>4</v>
      </c>
      <c r="J319" s="5">
        <v>0.97</v>
      </c>
      <c r="K319" s="2" t="s">
        <v>269</v>
      </c>
      <c r="L319" s="2" t="s">
        <v>269</v>
      </c>
      <c r="M319" s="2" t="s">
        <v>281</v>
      </c>
    </row>
    <row r="320" spans="1:13" x14ac:dyDescent="0.2">
      <c r="A320" s="2" t="s">
        <v>43</v>
      </c>
      <c r="B320" s="2" t="s">
        <v>233</v>
      </c>
      <c r="C320" s="3">
        <v>42590</v>
      </c>
      <c r="D320" s="4">
        <v>5</v>
      </c>
      <c r="E320" s="4">
        <v>5</v>
      </c>
      <c r="F320" s="4">
        <v>5</v>
      </c>
      <c r="G320" s="4">
        <v>5</v>
      </c>
      <c r="H320" s="4">
        <v>5</v>
      </c>
      <c r="I320" s="4">
        <v>5</v>
      </c>
      <c r="J320" s="5">
        <v>1</v>
      </c>
      <c r="K320" s="2" t="s">
        <v>269</v>
      </c>
      <c r="L320" s="2" t="s">
        <v>269</v>
      </c>
      <c r="M320" s="2" t="s">
        <v>285</v>
      </c>
    </row>
    <row r="321" spans="1:13" x14ac:dyDescent="0.2">
      <c r="A321" s="2" t="s">
        <v>34</v>
      </c>
      <c r="B321" s="2" t="s">
        <v>222</v>
      </c>
      <c r="C321" s="3">
        <v>120712</v>
      </c>
      <c r="D321" s="4">
        <v>4</v>
      </c>
      <c r="E321" s="4">
        <v>3</v>
      </c>
      <c r="F321" s="4">
        <v>4</v>
      </c>
      <c r="G321" s="4">
        <v>4</v>
      </c>
      <c r="H321" s="4">
        <v>4</v>
      </c>
      <c r="I321" s="4">
        <v>4</v>
      </c>
      <c r="J321" s="5">
        <v>0.77</v>
      </c>
      <c r="K321" s="2" t="s">
        <v>269</v>
      </c>
      <c r="L321" s="2" t="s">
        <v>199</v>
      </c>
      <c r="M321" s="2" t="s">
        <v>282</v>
      </c>
    </row>
    <row r="322" spans="1:13" x14ac:dyDescent="0.2">
      <c r="A322" s="2" t="s">
        <v>34</v>
      </c>
      <c r="B322" s="2" t="s">
        <v>222</v>
      </c>
      <c r="C322" s="3">
        <v>120712</v>
      </c>
      <c r="D322" s="4">
        <v>4</v>
      </c>
      <c r="E322" s="4">
        <v>4</v>
      </c>
      <c r="F322" s="4">
        <v>4</v>
      </c>
      <c r="G322" s="4">
        <v>4</v>
      </c>
      <c r="H322" s="4">
        <v>4</v>
      </c>
      <c r="I322" s="4">
        <v>4</v>
      </c>
      <c r="J322" s="5">
        <v>0.8</v>
      </c>
      <c r="K322" s="2" t="s">
        <v>269</v>
      </c>
      <c r="L322" s="2" t="s">
        <v>199</v>
      </c>
      <c r="M322" s="2" t="s">
        <v>270</v>
      </c>
    </row>
    <row r="323" spans="1:13" x14ac:dyDescent="0.2">
      <c r="A323" s="2" t="s">
        <v>34</v>
      </c>
      <c r="B323" s="2" t="s">
        <v>222</v>
      </c>
      <c r="C323" s="3">
        <v>120712</v>
      </c>
      <c r="D323" s="4">
        <v>5</v>
      </c>
      <c r="E323" s="4">
        <v>3</v>
      </c>
      <c r="F323" s="4">
        <v>3</v>
      </c>
      <c r="G323" s="4">
        <v>4</v>
      </c>
      <c r="H323" s="4">
        <v>5</v>
      </c>
      <c r="I323" s="4">
        <v>4</v>
      </c>
      <c r="J323" s="5">
        <v>0.8</v>
      </c>
      <c r="K323" s="2" t="s">
        <v>269</v>
      </c>
      <c r="L323" s="2" t="s">
        <v>269</v>
      </c>
      <c r="M323" s="2" t="s">
        <v>271</v>
      </c>
    </row>
    <row r="324" spans="1:13" x14ac:dyDescent="0.2">
      <c r="A324" s="2" t="s">
        <v>34</v>
      </c>
      <c r="B324" s="2" t="s">
        <v>222</v>
      </c>
      <c r="C324" s="3">
        <v>120712</v>
      </c>
      <c r="D324" s="4">
        <v>5</v>
      </c>
      <c r="E324" s="4">
        <v>4</v>
      </c>
      <c r="F324" s="4">
        <v>4</v>
      </c>
      <c r="G324" s="4">
        <v>5</v>
      </c>
      <c r="H324" s="4">
        <v>5</v>
      </c>
      <c r="I324" s="4">
        <v>4</v>
      </c>
      <c r="J324" s="5">
        <v>0.9</v>
      </c>
      <c r="K324" s="2" t="s">
        <v>269</v>
      </c>
      <c r="L324" s="2" t="s">
        <v>269</v>
      </c>
      <c r="M324" s="2" t="s">
        <v>272</v>
      </c>
    </row>
    <row r="325" spans="1:13" x14ac:dyDescent="0.2">
      <c r="A325" s="2" t="s">
        <v>34</v>
      </c>
      <c r="B325" s="2" t="s">
        <v>222</v>
      </c>
      <c r="C325" s="3">
        <v>120712</v>
      </c>
      <c r="D325" s="4">
        <v>4</v>
      </c>
      <c r="E325" s="4">
        <v>4</v>
      </c>
      <c r="F325" s="4">
        <v>4</v>
      </c>
      <c r="G325" s="4">
        <v>5</v>
      </c>
      <c r="H325" s="4">
        <v>5</v>
      </c>
      <c r="I325" s="4">
        <v>4</v>
      </c>
      <c r="J325" s="5">
        <v>0.87</v>
      </c>
      <c r="K325" s="2" t="s">
        <v>269</v>
      </c>
      <c r="L325" s="2" t="s">
        <v>269</v>
      </c>
      <c r="M325" s="2" t="s">
        <v>283</v>
      </c>
    </row>
    <row r="326" spans="1:13" x14ac:dyDescent="0.2">
      <c r="A326" s="2" t="s">
        <v>34</v>
      </c>
      <c r="B326" s="2" t="s">
        <v>222</v>
      </c>
      <c r="C326" s="3">
        <v>120712</v>
      </c>
      <c r="D326" s="4">
        <v>5</v>
      </c>
      <c r="E326" s="4">
        <v>5</v>
      </c>
      <c r="F326" s="4">
        <v>4</v>
      </c>
      <c r="G326" s="4">
        <v>4</v>
      </c>
      <c r="H326" s="4">
        <v>5</v>
      </c>
      <c r="I326" s="4">
        <v>5</v>
      </c>
      <c r="J326" s="5">
        <v>0.93</v>
      </c>
      <c r="K326" s="2" t="s">
        <v>269</v>
      </c>
      <c r="L326" s="2" t="s">
        <v>199</v>
      </c>
      <c r="M326" s="2" t="s">
        <v>284</v>
      </c>
    </row>
    <row r="327" spans="1:13" x14ac:dyDescent="0.2">
      <c r="A327" s="2" t="s">
        <v>34</v>
      </c>
      <c r="B327" s="2" t="s">
        <v>222</v>
      </c>
      <c r="C327" s="3">
        <v>120712</v>
      </c>
      <c r="D327" s="4">
        <v>4</v>
      </c>
      <c r="E327" s="4">
        <v>4</v>
      </c>
      <c r="F327" s="4">
        <v>4</v>
      </c>
      <c r="G327" s="4">
        <v>4</v>
      </c>
      <c r="H327" s="4">
        <v>4</v>
      </c>
      <c r="I327" s="4">
        <v>4</v>
      </c>
      <c r="J327" s="5">
        <v>0.8</v>
      </c>
      <c r="K327" s="2" t="s">
        <v>269</v>
      </c>
      <c r="L327" s="2" t="s">
        <v>199</v>
      </c>
      <c r="M327" s="2" t="s">
        <v>274</v>
      </c>
    </row>
    <row r="328" spans="1:13" x14ac:dyDescent="0.2">
      <c r="A328" s="2" t="s">
        <v>34</v>
      </c>
      <c r="B328" s="2" t="s">
        <v>222</v>
      </c>
      <c r="C328" s="3">
        <v>120712</v>
      </c>
      <c r="D328" s="4">
        <v>5</v>
      </c>
      <c r="E328" s="4">
        <v>5</v>
      </c>
      <c r="F328" s="4">
        <v>5</v>
      </c>
      <c r="G328" s="4">
        <v>5</v>
      </c>
      <c r="H328" s="4">
        <v>5</v>
      </c>
      <c r="I328" s="4">
        <v>5</v>
      </c>
      <c r="J328" s="5">
        <v>1</v>
      </c>
      <c r="K328" s="2" t="s">
        <v>269</v>
      </c>
      <c r="L328" s="2" t="s">
        <v>269</v>
      </c>
      <c r="M328" s="2" t="s">
        <v>275</v>
      </c>
    </row>
    <row r="329" spans="1:13" x14ac:dyDescent="0.2">
      <c r="A329" s="2" t="s">
        <v>34</v>
      </c>
      <c r="B329" s="2" t="s">
        <v>222</v>
      </c>
      <c r="C329" s="3">
        <v>120712</v>
      </c>
      <c r="D329" s="4">
        <v>5</v>
      </c>
      <c r="E329" s="4">
        <v>5</v>
      </c>
      <c r="F329" s="4">
        <v>5</v>
      </c>
      <c r="G329" s="4">
        <v>5</v>
      </c>
      <c r="H329" s="4">
        <v>5</v>
      </c>
      <c r="I329" s="4">
        <v>5</v>
      </c>
      <c r="J329" s="5">
        <v>1</v>
      </c>
      <c r="K329" s="2" t="s">
        <v>269</v>
      </c>
      <c r="L329" s="2" t="s">
        <v>269</v>
      </c>
      <c r="M329" s="2" t="s">
        <v>276</v>
      </c>
    </row>
    <row r="330" spans="1:13" x14ac:dyDescent="0.2">
      <c r="A330" s="2" t="s">
        <v>34</v>
      </c>
      <c r="B330" s="2" t="s">
        <v>222</v>
      </c>
      <c r="C330" s="3">
        <v>120712</v>
      </c>
      <c r="D330" s="4">
        <v>5</v>
      </c>
      <c r="E330" s="4">
        <v>4</v>
      </c>
      <c r="F330" s="4">
        <v>4</v>
      </c>
      <c r="G330" s="4">
        <v>5</v>
      </c>
      <c r="H330" s="4">
        <v>5</v>
      </c>
      <c r="I330" s="4">
        <v>4</v>
      </c>
      <c r="J330" s="5">
        <v>0.9</v>
      </c>
      <c r="K330" s="2" t="s">
        <v>269</v>
      </c>
      <c r="L330" s="2" t="s">
        <v>269</v>
      </c>
      <c r="M330" s="2" t="s">
        <v>277</v>
      </c>
    </row>
    <row r="331" spans="1:13" x14ac:dyDescent="0.2">
      <c r="A331" s="2" t="s">
        <v>34</v>
      </c>
      <c r="B331" s="2" t="s">
        <v>222</v>
      </c>
      <c r="C331" s="3">
        <v>120712</v>
      </c>
      <c r="D331" s="4">
        <v>4</v>
      </c>
      <c r="E331" s="4">
        <v>5</v>
      </c>
      <c r="F331" s="4">
        <v>5</v>
      </c>
      <c r="G331" s="4">
        <v>5</v>
      </c>
      <c r="H331" s="4">
        <v>5</v>
      </c>
      <c r="I331" s="4">
        <v>4</v>
      </c>
      <c r="J331" s="5">
        <v>0.93</v>
      </c>
      <c r="K331" s="2" t="s">
        <v>269</v>
      </c>
      <c r="L331" s="2" t="s">
        <v>269</v>
      </c>
      <c r="M331" s="2" t="s">
        <v>278</v>
      </c>
    </row>
    <row r="332" spans="1:13" x14ac:dyDescent="0.2">
      <c r="A332" s="2" t="s">
        <v>34</v>
      </c>
      <c r="B332" s="2" t="s">
        <v>222</v>
      </c>
      <c r="C332" s="3">
        <v>120712</v>
      </c>
      <c r="D332" s="4">
        <v>5</v>
      </c>
      <c r="E332" s="4">
        <v>5</v>
      </c>
      <c r="F332" s="4">
        <v>5</v>
      </c>
      <c r="G332" s="4">
        <v>5</v>
      </c>
      <c r="H332" s="4">
        <v>5</v>
      </c>
      <c r="I332" s="4">
        <v>5</v>
      </c>
      <c r="J332" s="5">
        <v>1</v>
      </c>
      <c r="K332" s="2" t="s">
        <v>269</v>
      </c>
      <c r="L332" s="2" t="s">
        <v>269</v>
      </c>
      <c r="M332" s="2" t="s">
        <v>279</v>
      </c>
    </row>
    <row r="333" spans="1:13" x14ac:dyDescent="0.2">
      <c r="A333" s="2" t="s">
        <v>34</v>
      </c>
      <c r="B333" s="2" t="s">
        <v>222</v>
      </c>
      <c r="C333" s="3">
        <v>120712</v>
      </c>
      <c r="D333" s="4">
        <v>5</v>
      </c>
      <c r="E333" s="4">
        <v>5</v>
      </c>
      <c r="F333" s="4">
        <v>5</v>
      </c>
      <c r="G333" s="4">
        <v>5</v>
      </c>
      <c r="H333" s="4">
        <v>5</v>
      </c>
      <c r="I333" s="4">
        <v>5</v>
      </c>
      <c r="J333" s="5">
        <v>1</v>
      </c>
      <c r="K333" s="2" t="s">
        <v>269</v>
      </c>
      <c r="L333" s="2" t="s">
        <v>269</v>
      </c>
      <c r="M333" s="2" t="s">
        <v>280</v>
      </c>
    </row>
    <row r="334" spans="1:13" x14ac:dyDescent="0.2">
      <c r="A334" s="2" t="s">
        <v>34</v>
      </c>
      <c r="B334" s="2" t="s">
        <v>222</v>
      </c>
      <c r="C334" s="3">
        <v>120712</v>
      </c>
      <c r="D334" s="4">
        <v>5</v>
      </c>
      <c r="E334" s="4">
        <v>4</v>
      </c>
      <c r="F334" s="4">
        <v>5</v>
      </c>
      <c r="G334" s="4">
        <v>5</v>
      </c>
      <c r="H334" s="4">
        <v>4</v>
      </c>
      <c r="I334" s="4">
        <v>5</v>
      </c>
      <c r="J334" s="5">
        <v>0.93</v>
      </c>
      <c r="K334" s="2" t="s">
        <v>269</v>
      </c>
      <c r="L334" s="2" t="s">
        <v>269</v>
      </c>
      <c r="M334" s="2" t="s">
        <v>281</v>
      </c>
    </row>
    <row r="335" spans="1:13" x14ac:dyDescent="0.2">
      <c r="A335" s="2" t="s">
        <v>34</v>
      </c>
      <c r="B335" s="2" t="s">
        <v>222</v>
      </c>
      <c r="C335" s="3">
        <v>120712</v>
      </c>
      <c r="D335" s="4">
        <v>5</v>
      </c>
      <c r="E335" s="4">
        <v>5</v>
      </c>
      <c r="F335" s="4">
        <v>5</v>
      </c>
      <c r="G335" s="4">
        <v>5</v>
      </c>
      <c r="H335" s="4">
        <v>5</v>
      </c>
      <c r="I335" s="4">
        <v>5</v>
      </c>
      <c r="J335" s="5">
        <v>1</v>
      </c>
      <c r="K335" s="2" t="s">
        <v>269</v>
      </c>
      <c r="L335" s="2" t="s">
        <v>269</v>
      </c>
      <c r="M335" s="2" t="s">
        <v>285</v>
      </c>
    </row>
    <row r="336" spans="1:13" x14ac:dyDescent="0.2">
      <c r="A336" s="2" t="s">
        <v>79</v>
      </c>
      <c r="B336" s="2" t="s">
        <v>239</v>
      </c>
      <c r="C336" s="3">
        <v>230370</v>
      </c>
      <c r="D336" s="4">
        <v>4</v>
      </c>
      <c r="E336" s="4">
        <v>4</v>
      </c>
      <c r="F336" s="4">
        <v>4</v>
      </c>
      <c r="G336" s="4">
        <v>4</v>
      </c>
      <c r="H336" s="4">
        <v>4</v>
      </c>
      <c r="I336" s="4">
        <v>4</v>
      </c>
      <c r="J336" s="5">
        <v>0.8</v>
      </c>
      <c r="K336" s="2" t="s">
        <v>269</v>
      </c>
      <c r="L336" s="2" t="s">
        <v>269</v>
      </c>
      <c r="M336" s="2" t="s">
        <v>282</v>
      </c>
    </row>
    <row r="337" spans="1:13" x14ac:dyDescent="0.2">
      <c r="A337" s="2" t="s">
        <v>79</v>
      </c>
      <c r="B337" s="2" t="s">
        <v>239</v>
      </c>
      <c r="C337" s="3">
        <v>230370</v>
      </c>
      <c r="D337" s="4">
        <v>4</v>
      </c>
      <c r="E337" s="4">
        <v>4</v>
      </c>
      <c r="F337" s="4">
        <v>4</v>
      </c>
      <c r="G337" s="4">
        <v>4</v>
      </c>
      <c r="H337" s="4">
        <v>4</v>
      </c>
      <c r="I337" s="4">
        <v>4</v>
      </c>
      <c r="J337" s="5">
        <v>0.8</v>
      </c>
      <c r="K337" s="2" t="s">
        <v>269</v>
      </c>
      <c r="L337" s="2" t="s">
        <v>269</v>
      </c>
      <c r="M337" s="2" t="s">
        <v>272</v>
      </c>
    </row>
    <row r="338" spans="1:13" x14ac:dyDescent="0.2">
      <c r="A338" s="2" t="s">
        <v>79</v>
      </c>
      <c r="B338" s="2" t="s">
        <v>239</v>
      </c>
      <c r="C338" s="3">
        <v>230370</v>
      </c>
      <c r="D338" s="4">
        <v>3</v>
      </c>
      <c r="E338" s="4">
        <v>3</v>
      </c>
      <c r="F338" s="4">
        <v>3</v>
      </c>
      <c r="G338" s="4">
        <v>3</v>
      </c>
      <c r="H338" s="4">
        <v>3</v>
      </c>
      <c r="I338" s="4">
        <v>3</v>
      </c>
      <c r="J338" s="5">
        <v>0.6</v>
      </c>
      <c r="K338" s="2" t="s">
        <v>269</v>
      </c>
      <c r="L338" s="2" t="s">
        <v>273</v>
      </c>
      <c r="M338" s="2" t="s">
        <v>283</v>
      </c>
    </row>
    <row r="339" spans="1:13" x14ac:dyDescent="0.2">
      <c r="A339" s="2" t="s">
        <v>79</v>
      </c>
      <c r="B339" s="2" t="s">
        <v>239</v>
      </c>
      <c r="C339" s="3">
        <v>230370</v>
      </c>
      <c r="D339" s="4">
        <v>4</v>
      </c>
      <c r="E339" s="4">
        <v>3</v>
      </c>
      <c r="F339" s="4">
        <v>3</v>
      </c>
      <c r="G339" s="4">
        <v>3</v>
      </c>
      <c r="H339" s="4">
        <v>3</v>
      </c>
      <c r="I339" s="4">
        <v>2</v>
      </c>
      <c r="J339" s="5">
        <v>0.6</v>
      </c>
      <c r="K339" s="2" t="s">
        <v>269</v>
      </c>
      <c r="L339" s="2" t="s">
        <v>199</v>
      </c>
      <c r="M339" s="2" t="s">
        <v>274</v>
      </c>
    </row>
    <row r="340" spans="1:13" x14ac:dyDescent="0.2">
      <c r="A340" s="2" t="s">
        <v>79</v>
      </c>
      <c r="B340" s="2" t="s">
        <v>239</v>
      </c>
      <c r="C340" s="3">
        <v>230370</v>
      </c>
      <c r="D340" s="4">
        <v>5</v>
      </c>
      <c r="E340" s="4">
        <v>3</v>
      </c>
      <c r="F340" s="4">
        <v>4</v>
      </c>
      <c r="G340" s="4">
        <v>4</v>
      </c>
      <c r="H340" s="4">
        <v>5</v>
      </c>
      <c r="I340" s="4">
        <v>4</v>
      </c>
      <c r="J340" s="5">
        <v>0.83</v>
      </c>
      <c r="K340" s="2" t="s">
        <v>269</v>
      </c>
      <c r="L340" s="2" t="s">
        <v>273</v>
      </c>
      <c r="M340" s="2" t="s">
        <v>276</v>
      </c>
    </row>
    <row r="341" spans="1:13" x14ac:dyDescent="0.2">
      <c r="A341" s="2" t="s">
        <v>79</v>
      </c>
      <c r="B341" s="2" t="s">
        <v>239</v>
      </c>
      <c r="C341" s="3">
        <v>230370</v>
      </c>
      <c r="D341" s="4">
        <v>4</v>
      </c>
      <c r="E341" s="4">
        <v>4</v>
      </c>
      <c r="F341" s="4">
        <v>4</v>
      </c>
      <c r="G341" s="4">
        <v>4</v>
      </c>
      <c r="H341" s="4">
        <v>3</v>
      </c>
      <c r="I341" s="4">
        <v>4</v>
      </c>
      <c r="J341" s="5">
        <v>0.77</v>
      </c>
      <c r="K341" s="2" t="s">
        <v>269</v>
      </c>
      <c r="L341" s="2" t="s">
        <v>269</v>
      </c>
      <c r="M341" s="2" t="s">
        <v>277</v>
      </c>
    </row>
    <row r="342" spans="1:13" x14ac:dyDescent="0.2">
      <c r="A342" s="2" t="s">
        <v>79</v>
      </c>
      <c r="B342" s="2" t="s">
        <v>239</v>
      </c>
      <c r="C342" s="3">
        <v>230370</v>
      </c>
      <c r="D342" s="4">
        <v>3</v>
      </c>
      <c r="E342" s="4">
        <v>3</v>
      </c>
      <c r="F342" s="4">
        <v>3</v>
      </c>
      <c r="G342" s="4">
        <v>3</v>
      </c>
      <c r="H342" s="4">
        <v>4</v>
      </c>
      <c r="I342" s="4">
        <v>4</v>
      </c>
      <c r="J342" s="5">
        <v>0.67</v>
      </c>
      <c r="K342" s="2" t="s">
        <v>269</v>
      </c>
      <c r="L342" s="2" t="s">
        <v>199</v>
      </c>
      <c r="M342" s="2" t="s">
        <v>278</v>
      </c>
    </row>
    <row r="343" spans="1:13" x14ac:dyDescent="0.2">
      <c r="A343" s="2" t="s">
        <v>79</v>
      </c>
      <c r="B343" s="2" t="s">
        <v>239</v>
      </c>
      <c r="C343" s="3">
        <v>230370</v>
      </c>
      <c r="D343" s="4">
        <v>5</v>
      </c>
      <c r="E343" s="4">
        <v>5</v>
      </c>
      <c r="F343" s="4">
        <v>5</v>
      </c>
      <c r="G343" s="4">
        <v>5</v>
      </c>
      <c r="H343" s="4">
        <v>5</v>
      </c>
      <c r="I343" s="4">
        <v>5</v>
      </c>
      <c r="J343" s="5">
        <v>1</v>
      </c>
      <c r="K343" s="2" t="s">
        <v>269</v>
      </c>
      <c r="L343" s="2" t="s">
        <v>269</v>
      </c>
      <c r="M343" s="2" t="s">
        <v>279</v>
      </c>
    </row>
    <row r="344" spans="1:13" x14ac:dyDescent="0.2">
      <c r="A344" s="2" t="s">
        <v>79</v>
      </c>
      <c r="B344" s="2" t="s">
        <v>239</v>
      </c>
      <c r="C344" s="3">
        <v>230370</v>
      </c>
      <c r="D344" s="4">
        <v>5</v>
      </c>
      <c r="E344" s="4">
        <v>4</v>
      </c>
      <c r="F344" s="4">
        <v>4</v>
      </c>
      <c r="G344" s="4">
        <v>4</v>
      </c>
      <c r="H344" s="4">
        <v>4</v>
      </c>
      <c r="I344" s="4">
        <v>5</v>
      </c>
      <c r="J344" s="5">
        <v>0.87</v>
      </c>
      <c r="K344" s="2" t="s">
        <v>269</v>
      </c>
      <c r="L344" s="2" t="s">
        <v>273</v>
      </c>
      <c r="M344" s="2" t="s">
        <v>280</v>
      </c>
    </row>
    <row r="345" spans="1:13" x14ac:dyDescent="0.2">
      <c r="A345" s="2" t="s">
        <v>79</v>
      </c>
      <c r="B345" s="2" t="s">
        <v>239</v>
      </c>
      <c r="C345" s="3">
        <v>230370</v>
      </c>
      <c r="D345" s="4">
        <v>5</v>
      </c>
      <c r="E345" s="4">
        <v>3</v>
      </c>
      <c r="F345" s="4">
        <v>4</v>
      </c>
      <c r="G345" s="4">
        <v>5</v>
      </c>
      <c r="H345" s="4">
        <v>5</v>
      </c>
      <c r="I345" s="4">
        <v>5</v>
      </c>
      <c r="J345" s="5">
        <v>0.9</v>
      </c>
      <c r="K345" s="2" t="s">
        <v>269</v>
      </c>
      <c r="L345" s="2" t="s">
        <v>269</v>
      </c>
      <c r="M345" s="2" t="s">
        <v>281</v>
      </c>
    </row>
    <row r="346" spans="1:13" x14ac:dyDescent="0.2">
      <c r="A346" s="2" t="s">
        <v>79</v>
      </c>
      <c r="B346" s="2" t="s">
        <v>239</v>
      </c>
      <c r="C346" s="3">
        <v>230370</v>
      </c>
      <c r="D346" s="4">
        <v>5</v>
      </c>
      <c r="E346" s="4">
        <v>3</v>
      </c>
      <c r="F346" s="4">
        <v>4</v>
      </c>
      <c r="G346" s="4">
        <v>3</v>
      </c>
      <c r="H346" s="4">
        <v>5</v>
      </c>
      <c r="I346" s="4">
        <v>5</v>
      </c>
      <c r="J346" s="5">
        <v>0.83</v>
      </c>
      <c r="K346" s="2" t="s">
        <v>269</v>
      </c>
      <c r="L346" s="2" t="s">
        <v>273</v>
      </c>
      <c r="M346" s="2" t="s">
        <v>285</v>
      </c>
    </row>
    <row r="347" spans="1:13" x14ac:dyDescent="0.2">
      <c r="A347" s="2" t="s">
        <v>87</v>
      </c>
      <c r="B347" s="2" t="s">
        <v>251</v>
      </c>
      <c r="C347" s="3">
        <v>215000</v>
      </c>
      <c r="D347" s="4">
        <v>4</v>
      </c>
      <c r="E347" s="4">
        <v>3</v>
      </c>
      <c r="F347" s="4">
        <v>3</v>
      </c>
      <c r="G347" s="4">
        <v>3</v>
      </c>
      <c r="H347" s="4">
        <v>5</v>
      </c>
      <c r="I347" s="4">
        <v>4</v>
      </c>
      <c r="J347" s="5">
        <v>0.73</v>
      </c>
      <c r="K347" s="2" t="s">
        <v>269</v>
      </c>
      <c r="L347" s="2" t="s">
        <v>273</v>
      </c>
      <c r="M347" s="2" t="s">
        <v>282</v>
      </c>
    </row>
    <row r="348" spans="1:13" x14ac:dyDescent="0.2">
      <c r="A348" s="2" t="s">
        <v>87</v>
      </c>
      <c r="B348" s="2" t="s">
        <v>251</v>
      </c>
      <c r="C348" s="3">
        <v>215000</v>
      </c>
      <c r="D348" s="4">
        <v>4</v>
      </c>
      <c r="E348" s="4">
        <v>4</v>
      </c>
      <c r="F348" s="4">
        <v>4</v>
      </c>
      <c r="G348" s="4">
        <v>3</v>
      </c>
      <c r="H348" s="4">
        <v>4</v>
      </c>
      <c r="I348" s="4">
        <v>3</v>
      </c>
      <c r="J348" s="5">
        <v>0.73</v>
      </c>
      <c r="K348" s="2" t="s">
        <v>269</v>
      </c>
      <c r="L348" s="2" t="s">
        <v>269</v>
      </c>
      <c r="M348" s="2" t="s">
        <v>283</v>
      </c>
    </row>
    <row r="349" spans="1:13" x14ac:dyDescent="0.2">
      <c r="A349" s="2" t="s">
        <v>87</v>
      </c>
      <c r="B349" s="2" t="s">
        <v>251</v>
      </c>
      <c r="C349" s="3">
        <v>215000</v>
      </c>
      <c r="D349" s="4">
        <v>2</v>
      </c>
      <c r="E349" s="4">
        <v>2</v>
      </c>
      <c r="F349" s="4">
        <v>2</v>
      </c>
      <c r="G349" s="4">
        <v>2</v>
      </c>
      <c r="H349" s="4">
        <v>3</v>
      </c>
      <c r="I349" s="4">
        <v>2</v>
      </c>
      <c r="J349" s="5">
        <v>0.43</v>
      </c>
      <c r="K349" s="2" t="s">
        <v>269</v>
      </c>
      <c r="L349" s="2" t="s">
        <v>199</v>
      </c>
      <c r="M349" s="2" t="s">
        <v>274</v>
      </c>
    </row>
    <row r="350" spans="1:13" x14ac:dyDescent="0.2">
      <c r="A350" s="2" t="s">
        <v>87</v>
      </c>
      <c r="B350" s="2" t="s">
        <v>251</v>
      </c>
      <c r="C350" s="3">
        <v>215000</v>
      </c>
      <c r="D350" s="4">
        <v>5</v>
      </c>
      <c r="E350" s="4">
        <v>4</v>
      </c>
      <c r="F350" s="4">
        <v>5</v>
      </c>
      <c r="G350" s="4">
        <v>4</v>
      </c>
      <c r="H350" s="4">
        <v>5</v>
      </c>
      <c r="I350" s="4">
        <v>2</v>
      </c>
      <c r="J350" s="5">
        <v>0.83</v>
      </c>
      <c r="K350" s="2" t="s">
        <v>269</v>
      </c>
      <c r="L350" s="2" t="s">
        <v>273</v>
      </c>
      <c r="M350" s="2" t="s">
        <v>275</v>
      </c>
    </row>
    <row r="351" spans="1:13" x14ac:dyDescent="0.2">
      <c r="A351" s="2" t="s">
        <v>87</v>
      </c>
      <c r="B351" s="2" t="s">
        <v>251</v>
      </c>
      <c r="C351" s="3">
        <v>215000</v>
      </c>
      <c r="D351" s="4">
        <v>3</v>
      </c>
      <c r="E351" s="4">
        <v>3</v>
      </c>
      <c r="F351" s="4">
        <v>4</v>
      </c>
      <c r="G351" s="4">
        <v>3</v>
      </c>
      <c r="H351" s="4">
        <v>3</v>
      </c>
      <c r="I351" s="4">
        <v>3</v>
      </c>
      <c r="J351" s="5">
        <v>0.63</v>
      </c>
      <c r="K351" s="2" t="s">
        <v>269</v>
      </c>
      <c r="L351" s="2" t="s">
        <v>273</v>
      </c>
      <c r="M351" s="2" t="s">
        <v>277</v>
      </c>
    </row>
    <row r="352" spans="1:13" x14ac:dyDescent="0.2">
      <c r="A352" s="2" t="s">
        <v>87</v>
      </c>
      <c r="B352" s="2" t="s">
        <v>251</v>
      </c>
      <c r="C352" s="3">
        <v>215000</v>
      </c>
      <c r="D352" s="4">
        <v>4</v>
      </c>
      <c r="E352" s="4">
        <v>3</v>
      </c>
      <c r="F352" s="4">
        <v>3</v>
      </c>
      <c r="G352" s="4">
        <v>4</v>
      </c>
      <c r="H352" s="4">
        <v>4</v>
      </c>
      <c r="I352" s="4">
        <v>3</v>
      </c>
      <c r="J352" s="5">
        <v>0.7</v>
      </c>
      <c r="K352" s="2" t="s">
        <v>269</v>
      </c>
      <c r="L352" s="2" t="s">
        <v>273</v>
      </c>
      <c r="M352" s="2" t="s">
        <v>280</v>
      </c>
    </row>
    <row r="353" spans="1:13" x14ac:dyDescent="0.2">
      <c r="A353" s="2" t="s">
        <v>84</v>
      </c>
      <c r="B353" s="2" t="s">
        <v>84</v>
      </c>
      <c r="C353" s="3">
        <v>175000</v>
      </c>
      <c r="D353" s="4">
        <v>4</v>
      </c>
      <c r="E353" s="4">
        <v>4</v>
      </c>
      <c r="F353" s="4">
        <v>3</v>
      </c>
      <c r="G353" s="4">
        <v>4</v>
      </c>
      <c r="H353" s="4">
        <v>3</v>
      </c>
      <c r="I353" s="4">
        <v>4</v>
      </c>
      <c r="J353" s="5">
        <v>0.73</v>
      </c>
      <c r="K353" s="2" t="s">
        <v>273</v>
      </c>
      <c r="L353" s="2" t="s">
        <v>273</v>
      </c>
      <c r="M353" s="2" t="s">
        <v>282</v>
      </c>
    </row>
    <row r="354" spans="1:13" x14ac:dyDescent="0.2">
      <c r="A354" s="2" t="s">
        <v>84</v>
      </c>
      <c r="B354" s="2" t="s">
        <v>84</v>
      </c>
      <c r="C354" s="3">
        <v>175000</v>
      </c>
      <c r="D354" s="4">
        <v>3</v>
      </c>
      <c r="E354" s="4">
        <v>3</v>
      </c>
      <c r="F354" s="4">
        <v>3</v>
      </c>
      <c r="G354" s="4">
        <v>3</v>
      </c>
      <c r="H354" s="4">
        <v>3</v>
      </c>
      <c r="I354" s="4">
        <v>3</v>
      </c>
      <c r="J354" s="5">
        <v>0.6</v>
      </c>
      <c r="K354" s="2" t="s">
        <v>273</v>
      </c>
      <c r="L354" s="2" t="s">
        <v>273</v>
      </c>
      <c r="M354" s="2" t="s">
        <v>283</v>
      </c>
    </row>
    <row r="355" spans="1:13" x14ac:dyDescent="0.2">
      <c r="A355" s="2" t="s">
        <v>84</v>
      </c>
      <c r="B355" s="2" t="s">
        <v>84</v>
      </c>
      <c r="C355" s="3">
        <v>175000</v>
      </c>
      <c r="D355" s="4">
        <v>3</v>
      </c>
      <c r="E355" s="4">
        <v>3</v>
      </c>
      <c r="F355" s="4">
        <v>2</v>
      </c>
      <c r="G355" s="4">
        <v>2</v>
      </c>
      <c r="H355" s="4">
        <v>2</v>
      </c>
      <c r="I355" s="4">
        <v>2</v>
      </c>
      <c r="J355" s="5">
        <v>0.47</v>
      </c>
      <c r="K355" s="2" t="s">
        <v>273</v>
      </c>
      <c r="L355" s="2" t="s">
        <v>199</v>
      </c>
      <c r="M355" s="2" t="s">
        <v>284</v>
      </c>
    </row>
    <row r="356" spans="1:13" x14ac:dyDescent="0.2">
      <c r="A356" s="2" t="s">
        <v>84</v>
      </c>
      <c r="B356" s="2" t="s">
        <v>84</v>
      </c>
      <c r="C356" s="3">
        <v>175000</v>
      </c>
      <c r="D356" s="4">
        <v>3</v>
      </c>
      <c r="E356" s="4">
        <v>4</v>
      </c>
      <c r="F356" s="4">
        <v>4</v>
      </c>
      <c r="G356" s="4">
        <v>4</v>
      </c>
      <c r="H356" s="4">
        <v>3</v>
      </c>
      <c r="I356" s="4">
        <v>4</v>
      </c>
      <c r="J356" s="5">
        <v>0.73</v>
      </c>
      <c r="K356" s="2" t="s">
        <v>273</v>
      </c>
      <c r="L356" s="2" t="s">
        <v>273</v>
      </c>
      <c r="M356" s="2" t="s">
        <v>285</v>
      </c>
    </row>
    <row r="357" spans="1:13" x14ac:dyDescent="0.2">
      <c r="A357" s="2" t="s">
        <v>67</v>
      </c>
      <c r="B357" s="2" t="s">
        <v>185</v>
      </c>
      <c r="C357" s="3">
        <v>38000</v>
      </c>
      <c r="D357" s="4">
        <v>3</v>
      </c>
      <c r="E357" s="4">
        <v>3</v>
      </c>
      <c r="F357" s="4">
        <v>4</v>
      </c>
      <c r="G357" s="4">
        <v>3</v>
      </c>
      <c r="H357" s="4">
        <v>3</v>
      </c>
      <c r="I357" s="4">
        <v>4</v>
      </c>
      <c r="J357" s="5">
        <v>0.67</v>
      </c>
      <c r="K357" s="2" t="s">
        <v>273</v>
      </c>
      <c r="L357" s="2" t="s">
        <v>199</v>
      </c>
      <c r="M357" s="2" t="s">
        <v>282</v>
      </c>
    </row>
    <row r="358" spans="1:13" x14ac:dyDescent="0.2">
      <c r="A358" s="2" t="s">
        <v>67</v>
      </c>
      <c r="B358" s="2" t="s">
        <v>185</v>
      </c>
      <c r="C358" s="3">
        <v>38000</v>
      </c>
      <c r="D358" s="4">
        <v>3</v>
      </c>
      <c r="E358" s="4">
        <v>3</v>
      </c>
      <c r="F358" s="4">
        <v>3</v>
      </c>
      <c r="G358" s="4">
        <v>4</v>
      </c>
      <c r="H358" s="4">
        <v>3</v>
      </c>
      <c r="I358" s="4">
        <v>3</v>
      </c>
      <c r="J358" s="5">
        <v>0.63</v>
      </c>
      <c r="K358" s="2" t="s">
        <v>273</v>
      </c>
      <c r="L358" s="2" t="s">
        <v>199</v>
      </c>
      <c r="M358" s="2" t="s">
        <v>270</v>
      </c>
    </row>
    <row r="359" spans="1:13" x14ac:dyDescent="0.2">
      <c r="A359" s="2" t="s">
        <v>92</v>
      </c>
      <c r="B359" s="2" t="s">
        <v>192</v>
      </c>
      <c r="C359" s="3">
        <v>115000</v>
      </c>
      <c r="D359" s="4">
        <v>4</v>
      </c>
      <c r="E359" s="4">
        <v>3</v>
      </c>
      <c r="F359" s="4">
        <v>3</v>
      </c>
      <c r="G359" s="4">
        <v>4</v>
      </c>
      <c r="H359" s="4">
        <v>4</v>
      </c>
      <c r="I359" s="4">
        <v>3</v>
      </c>
      <c r="J359" s="5">
        <v>0.7</v>
      </c>
      <c r="K359" s="2" t="s">
        <v>273</v>
      </c>
      <c r="L359" s="2" t="s">
        <v>199</v>
      </c>
      <c r="M359" s="2" t="s">
        <v>282</v>
      </c>
    </row>
    <row r="360" spans="1:13" x14ac:dyDescent="0.2">
      <c r="A360" s="2" t="s">
        <v>92</v>
      </c>
      <c r="B360" s="2" t="s">
        <v>192</v>
      </c>
      <c r="C360" s="3">
        <v>115000</v>
      </c>
      <c r="D360" s="4">
        <v>4</v>
      </c>
      <c r="E360" s="4">
        <v>3</v>
      </c>
      <c r="F360" s="4">
        <v>3</v>
      </c>
      <c r="G360" s="4">
        <v>4</v>
      </c>
      <c r="H360" s="4">
        <v>2</v>
      </c>
      <c r="I360" s="4">
        <v>3</v>
      </c>
      <c r="J360" s="5">
        <v>0.63</v>
      </c>
      <c r="K360" s="2" t="s">
        <v>273</v>
      </c>
      <c r="L360" s="2" t="s">
        <v>199</v>
      </c>
      <c r="M360" s="2" t="s">
        <v>270</v>
      </c>
    </row>
    <row r="361" spans="1:13" x14ac:dyDescent="0.2">
      <c r="A361" s="2" t="s">
        <v>92</v>
      </c>
      <c r="B361" s="2" t="s">
        <v>192</v>
      </c>
      <c r="C361" s="3">
        <v>115000</v>
      </c>
      <c r="D361" s="4">
        <v>2</v>
      </c>
      <c r="E361" s="4">
        <v>2</v>
      </c>
      <c r="F361" s="4">
        <v>1</v>
      </c>
      <c r="G361" s="4">
        <v>1</v>
      </c>
      <c r="H361" s="4">
        <v>2</v>
      </c>
      <c r="I361" s="4">
        <v>2</v>
      </c>
      <c r="J361" s="5">
        <v>0.33</v>
      </c>
      <c r="K361" s="2" t="s">
        <v>273</v>
      </c>
      <c r="L361" s="2" t="s">
        <v>199</v>
      </c>
      <c r="M361" s="2" t="s">
        <v>271</v>
      </c>
    </row>
    <row r="362" spans="1:13" x14ac:dyDescent="0.2">
      <c r="A362" s="2" t="s">
        <v>92</v>
      </c>
      <c r="B362" s="2" t="s">
        <v>192</v>
      </c>
      <c r="C362" s="3">
        <v>115000</v>
      </c>
      <c r="D362" s="4">
        <v>3</v>
      </c>
      <c r="E362" s="4">
        <v>3</v>
      </c>
      <c r="F362" s="4">
        <v>2</v>
      </c>
      <c r="G362" s="4">
        <v>3</v>
      </c>
      <c r="H362" s="4">
        <v>2</v>
      </c>
      <c r="I362" s="4">
        <v>3</v>
      </c>
      <c r="J362" s="5">
        <v>0.53</v>
      </c>
      <c r="K362" s="2" t="s">
        <v>273</v>
      </c>
      <c r="L362" s="2" t="s">
        <v>199</v>
      </c>
      <c r="M362" s="2" t="s">
        <v>272</v>
      </c>
    </row>
    <row r="363" spans="1:13" x14ac:dyDescent="0.2">
      <c r="A363" s="2" t="s">
        <v>92</v>
      </c>
      <c r="B363" s="2" t="s">
        <v>192</v>
      </c>
      <c r="C363" s="3">
        <v>115000</v>
      </c>
      <c r="D363" s="4">
        <v>2</v>
      </c>
      <c r="E363" s="4">
        <v>2</v>
      </c>
      <c r="F363" s="4">
        <v>2</v>
      </c>
      <c r="G363" s="4">
        <v>2</v>
      </c>
      <c r="H363" s="4">
        <v>2</v>
      </c>
      <c r="I363" s="4">
        <v>2</v>
      </c>
      <c r="J363" s="5">
        <v>0.4</v>
      </c>
      <c r="K363" s="2" t="s">
        <v>273</v>
      </c>
      <c r="L363" s="2" t="s">
        <v>273</v>
      </c>
      <c r="M363" s="2" t="s">
        <v>283</v>
      </c>
    </row>
    <row r="364" spans="1:13" x14ac:dyDescent="0.2">
      <c r="A364" s="2" t="s">
        <v>92</v>
      </c>
      <c r="B364" s="2" t="s">
        <v>192</v>
      </c>
      <c r="C364" s="3">
        <v>115000</v>
      </c>
      <c r="D364" s="4">
        <v>2</v>
      </c>
      <c r="E364" s="4">
        <v>1</v>
      </c>
      <c r="F364" s="4">
        <v>2</v>
      </c>
      <c r="G364" s="4">
        <v>4</v>
      </c>
      <c r="H364" s="4">
        <v>4</v>
      </c>
      <c r="I364" s="4">
        <v>1</v>
      </c>
      <c r="J364" s="5">
        <v>0.47</v>
      </c>
      <c r="K364" s="2" t="s">
        <v>273</v>
      </c>
      <c r="L364" s="2" t="s">
        <v>199</v>
      </c>
      <c r="M364" s="2" t="s">
        <v>284</v>
      </c>
    </row>
    <row r="365" spans="1:13" x14ac:dyDescent="0.2">
      <c r="A365" s="2" t="s">
        <v>92</v>
      </c>
      <c r="B365" s="2" t="s">
        <v>192</v>
      </c>
      <c r="C365" s="3">
        <v>115000</v>
      </c>
      <c r="D365" s="4">
        <v>2</v>
      </c>
      <c r="E365" s="4">
        <v>3</v>
      </c>
      <c r="F365" s="4">
        <v>3</v>
      </c>
      <c r="G365" s="4">
        <v>4</v>
      </c>
      <c r="H365" s="4">
        <v>3</v>
      </c>
      <c r="I365" s="4">
        <v>3</v>
      </c>
      <c r="J365" s="5">
        <v>0.6</v>
      </c>
      <c r="K365" s="2" t="s">
        <v>273</v>
      </c>
      <c r="L365" s="2" t="s">
        <v>199</v>
      </c>
      <c r="M365" s="2" t="s">
        <v>275</v>
      </c>
    </row>
    <row r="366" spans="1:13" x14ac:dyDescent="0.2">
      <c r="A366" s="2" t="s">
        <v>92</v>
      </c>
      <c r="B366" s="2" t="s">
        <v>192</v>
      </c>
      <c r="C366" s="3">
        <v>115000</v>
      </c>
      <c r="D366" s="4">
        <v>2</v>
      </c>
      <c r="E366" s="4">
        <v>4</v>
      </c>
      <c r="F366" s="4">
        <v>4</v>
      </c>
      <c r="G366" s="4">
        <v>5</v>
      </c>
      <c r="H366" s="4">
        <v>3</v>
      </c>
      <c r="I366" s="4">
        <v>4</v>
      </c>
      <c r="J366" s="5">
        <v>0.73</v>
      </c>
      <c r="K366" s="2" t="s">
        <v>273</v>
      </c>
      <c r="L366" s="2" t="s">
        <v>199</v>
      </c>
      <c r="M366" s="2" t="s">
        <v>276</v>
      </c>
    </row>
    <row r="367" spans="1:13" x14ac:dyDescent="0.2">
      <c r="A367" s="2" t="s">
        <v>92</v>
      </c>
      <c r="B367" s="2" t="s">
        <v>192</v>
      </c>
      <c r="C367" s="3">
        <v>115000</v>
      </c>
      <c r="D367" s="4">
        <v>2</v>
      </c>
      <c r="E367" s="4">
        <v>2</v>
      </c>
      <c r="F367" s="4">
        <v>2</v>
      </c>
      <c r="G367" s="4">
        <v>2</v>
      </c>
      <c r="H367" s="4">
        <v>3</v>
      </c>
      <c r="I367" s="4">
        <v>2</v>
      </c>
      <c r="J367" s="5">
        <v>0.43</v>
      </c>
      <c r="K367" s="2" t="s">
        <v>273</v>
      </c>
      <c r="L367" s="2" t="s">
        <v>199</v>
      </c>
      <c r="M367" s="2" t="s">
        <v>278</v>
      </c>
    </row>
    <row r="368" spans="1:13" x14ac:dyDescent="0.2">
      <c r="A368" s="2" t="s">
        <v>92</v>
      </c>
      <c r="B368" s="2" t="s">
        <v>192</v>
      </c>
      <c r="C368" s="3">
        <v>115000</v>
      </c>
      <c r="D368" s="4">
        <v>3</v>
      </c>
      <c r="E368" s="4">
        <v>3</v>
      </c>
      <c r="F368" s="4">
        <v>3</v>
      </c>
      <c r="G368" s="4">
        <v>5</v>
      </c>
      <c r="H368" s="4">
        <v>3</v>
      </c>
      <c r="I368" s="4">
        <v>4</v>
      </c>
      <c r="J368" s="5">
        <v>0.7</v>
      </c>
      <c r="K368" s="2" t="s">
        <v>273</v>
      </c>
      <c r="L368" s="2" t="s">
        <v>199</v>
      </c>
      <c r="M368" s="2" t="s">
        <v>279</v>
      </c>
    </row>
    <row r="369" spans="1:13" x14ac:dyDescent="0.2">
      <c r="A369" s="2" t="s">
        <v>92</v>
      </c>
      <c r="B369" s="2" t="s">
        <v>192</v>
      </c>
      <c r="C369" s="3">
        <v>115000</v>
      </c>
      <c r="D369" s="4">
        <v>3</v>
      </c>
      <c r="E369" s="4">
        <v>4</v>
      </c>
      <c r="F369" s="4">
        <v>3</v>
      </c>
      <c r="G369" s="4">
        <v>4</v>
      </c>
      <c r="H369" s="4">
        <v>3</v>
      </c>
      <c r="I369" s="4">
        <v>3</v>
      </c>
      <c r="J369" s="5">
        <v>0.67</v>
      </c>
      <c r="K369" s="2" t="s">
        <v>273</v>
      </c>
      <c r="L369" s="2" t="s">
        <v>273</v>
      </c>
      <c r="M369" s="2" t="s">
        <v>280</v>
      </c>
    </row>
    <row r="370" spans="1:13" x14ac:dyDescent="0.2">
      <c r="A370" s="2" t="s">
        <v>92</v>
      </c>
      <c r="B370" s="2" t="s">
        <v>192</v>
      </c>
      <c r="C370" s="3">
        <v>115000</v>
      </c>
      <c r="D370" s="4">
        <v>3</v>
      </c>
      <c r="E370" s="4">
        <v>2</v>
      </c>
      <c r="F370" s="4">
        <v>3</v>
      </c>
      <c r="G370" s="4">
        <v>4</v>
      </c>
      <c r="H370" s="4">
        <v>3</v>
      </c>
      <c r="I370" s="4">
        <v>1</v>
      </c>
      <c r="J370" s="5">
        <v>0.53</v>
      </c>
      <c r="K370" s="2" t="s">
        <v>273</v>
      </c>
      <c r="L370" s="2" t="s">
        <v>199</v>
      </c>
      <c r="M370" s="2" t="s">
        <v>281</v>
      </c>
    </row>
    <row r="371" spans="1:13" x14ac:dyDescent="0.2">
      <c r="A371" s="2" t="s">
        <v>92</v>
      </c>
      <c r="B371" s="2" t="s">
        <v>192</v>
      </c>
      <c r="C371" s="3">
        <v>115000</v>
      </c>
      <c r="D371" s="4">
        <v>3</v>
      </c>
      <c r="E371" s="4">
        <v>3</v>
      </c>
      <c r="F371" s="4">
        <v>4</v>
      </c>
      <c r="G371" s="4">
        <v>4</v>
      </c>
      <c r="H371" s="4">
        <v>3</v>
      </c>
      <c r="I371" s="4">
        <v>4</v>
      </c>
      <c r="J371" s="5">
        <v>0.7</v>
      </c>
      <c r="K371" s="2" t="s">
        <v>273</v>
      </c>
      <c r="L371" s="2" t="s">
        <v>199</v>
      </c>
      <c r="M371" s="2" t="s">
        <v>285</v>
      </c>
    </row>
    <row r="372" spans="1:13" x14ac:dyDescent="0.2">
      <c r="A372" s="2" t="s">
        <v>42</v>
      </c>
      <c r="B372" s="2" t="s">
        <v>204</v>
      </c>
      <c r="C372" s="3">
        <v>67511.48</v>
      </c>
      <c r="D372" s="4">
        <v>4</v>
      </c>
      <c r="E372" s="4">
        <v>4</v>
      </c>
      <c r="F372" s="4">
        <v>4</v>
      </c>
      <c r="G372" s="4">
        <v>4</v>
      </c>
      <c r="H372" s="4">
        <v>5</v>
      </c>
      <c r="I372" s="4">
        <v>4</v>
      </c>
      <c r="J372" s="5">
        <v>0.83</v>
      </c>
      <c r="K372" s="2" t="s">
        <v>273</v>
      </c>
      <c r="L372" s="2" t="s">
        <v>273</v>
      </c>
      <c r="M372" s="2" t="s">
        <v>282</v>
      </c>
    </row>
    <row r="373" spans="1:13" x14ac:dyDescent="0.2">
      <c r="A373" s="2" t="s">
        <v>48</v>
      </c>
      <c r="B373" s="2" t="s">
        <v>230</v>
      </c>
      <c r="C373" s="3">
        <v>489972</v>
      </c>
      <c r="D373" s="4">
        <v>2</v>
      </c>
      <c r="E373" s="4">
        <v>2</v>
      </c>
      <c r="F373" s="4">
        <v>2</v>
      </c>
      <c r="G373" s="4">
        <v>2</v>
      </c>
      <c r="H373" s="4">
        <v>2</v>
      </c>
      <c r="I373" s="4">
        <v>2</v>
      </c>
      <c r="J373" s="5">
        <v>0.4</v>
      </c>
      <c r="K373" s="2" t="s">
        <v>273</v>
      </c>
      <c r="L373" s="2" t="s">
        <v>273</v>
      </c>
      <c r="M373" s="2" t="s">
        <v>283</v>
      </c>
    </row>
    <row r="374" spans="1:13" x14ac:dyDescent="0.2">
      <c r="A374" s="2" t="s">
        <v>63</v>
      </c>
      <c r="B374" s="2" t="s">
        <v>257</v>
      </c>
      <c r="C374" s="3">
        <v>110000</v>
      </c>
      <c r="D374" s="4">
        <v>4</v>
      </c>
      <c r="E374" s="4">
        <v>2</v>
      </c>
      <c r="F374" s="4">
        <v>2</v>
      </c>
      <c r="G374" s="4">
        <v>3</v>
      </c>
      <c r="H374" s="4">
        <v>4</v>
      </c>
      <c r="I374" s="4">
        <v>2</v>
      </c>
      <c r="J374" s="5">
        <v>0.56999999999999995</v>
      </c>
      <c r="K374" s="2" t="s">
        <v>273</v>
      </c>
      <c r="L374" s="2" t="s">
        <v>273</v>
      </c>
      <c r="M374" s="2" t="s">
        <v>283</v>
      </c>
    </row>
    <row r="375" spans="1:13" x14ac:dyDescent="0.2">
      <c r="A375" s="2" t="s">
        <v>90</v>
      </c>
      <c r="B375" s="2" t="s">
        <v>195</v>
      </c>
      <c r="C375" s="3">
        <v>95872</v>
      </c>
      <c r="D375" s="4">
        <v>3</v>
      </c>
      <c r="E375" s="4">
        <v>4</v>
      </c>
      <c r="F375" s="4">
        <v>3</v>
      </c>
      <c r="G375" s="4">
        <v>3</v>
      </c>
      <c r="H375" s="4">
        <v>4</v>
      </c>
      <c r="I375" s="4">
        <v>3</v>
      </c>
      <c r="J375" s="5">
        <v>0.67</v>
      </c>
      <c r="K375" s="2" t="s">
        <v>273</v>
      </c>
      <c r="L375" s="2" t="s">
        <v>273</v>
      </c>
      <c r="M375" s="2" t="s">
        <v>282</v>
      </c>
    </row>
    <row r="376" spans="1:13" x14ac:dyDescent="0.2">
      <c r="A376" s="2" t="s">
        <v>90</v>
      </c>
      <c r="B376" s="2" t="s">
        <v>195</v>
      </c>
      <c r="C376" s="3">
        <v>95872</v>
      </c>
      <c r="D376" s="4">
        <v>1</v>
      </c>
      <c r="E376" s="4">
        <v>1</v>
      </c>
      <c r="F376" s="4">
        <v>1</v>
      </c>
      <c r="G376" s="4">
        <v>1</v>
      </c>
      <c r="H376" s="4">
        <v>1</v>
      </c>
      <c r="I376" s="4">
        <v>1</v>
      </c>
      <c r="J376" s="5">
        <v>0.2</v>
      </c>
      <c r="K376" s="2" t="s">
        <v>273</v>
      </c>
      <c r="L376" s="2" t="s">
        <v>273</v>
      </c>
      <c r="M376" s="2" t="s">
        <v>270</v>
      </c>
    </row>
    <row r="377" spans="1:13" x14ac:dyDescent="0.2">
      <c r="A377" s="2" t="s">
        <v>90</v>
      </c>
      <c r="B377" s="2" t="s">
        <v>195</v>
      </c>
      <c r="C377" s="3">
        <v>95872</v>
      </c>
      <c r="D377" s="4">
        <v>2</v>
      </c>
      <c r="E377" s="4">
        <v>2</v>
      </c>
      <c r="F377" s="4">
        <v>2</v>
      </c>
      <c r="G377" s="4">
        <v>2</v>
      </c>
      <c r="H377" s="4">
        <v>3</v>
      </c>
      <c r="I377" s="4">
        <v>3</v>
      </c>
      <c r="J377" s="5">
        <v>0.47</v>
      </c>
      <c r="K377" s="2" t="s">
        <v>273</v>
      </c>
      <c r="L377" s="2" t="s">
        <v>273</v>
      </c>
      <c r="M377" s="2" t="s">
        <v>271</v>
      </c>
    </row>
    <row r="378" spans="1:13" x14ac:dyDescent="0.2">
      <c r="A378" s="2" t="s">
        <v>90</v>
      </c>
      <c r="B378" s="2" t="s">
        <v>195</v>
      </c>
      <c r="C378" s="3">
        <v>95872</v>
      </c>
      <c r="D378" s="4">
        <v>2</v>
      </c>
      <c r="E378" s="4">
        <v>3</v>
      </c>
      <c r="F378" s="4">
        <v>2</v>
      </c>
      <c r="G378" s="4">
        <v>4</v>
      </c>
      <c r="H378" s="4">
        <v>2</v>
      </c>
      <c r="I378" s="4">
        <v>2</v>
      </c>
      <c r="J378" s="5">
        <v>0.5</v>
      </c>
      <c r="K378" s="2" t="s">
        <v>273</v>
      </c>
      <c r="L378" s="2" t="s">
        <v>199</v>
      </c>
      <c r="M378" s="2" t="s">
        <v>272</v>
      </c>
    </row>
    <row r="379" spans="1:13" x14ac:dyDescent="0.2">
      <c r="A379" s="2" t="s">
        <v>90</v>
      </c>
      <c r="B379" s="2" t="s">
        <v>195</v>
      </c>
      <c r="C379" s="3">
        <v>95872</v>
      </c>
      <c r="D379" s="4">
        <v>2</v>
      </c>
      <c r="E379" s="4">
        <v>2</v>
      </c>
      <c r="F379" s="4">
        <v>2</v>
      </c>
      <c r="G379" s="4">
        <v>3</v>
      </c>
      <c r="H379" s="4">
        <v>4</v>
      </c>
      <c r="I379" s="4">
        <v>1</v>
      </c>
      <c r="J379" s="5">
        <v>0.47</v>
      </c>
      <c r="K379" s="2" t="s">
        <v>273</v>
      </c>
      <c r="L379" s="2" t="s">
        <v>199</v>
      </c>
      <c r="M379" s="2" t="s">
        <v>284</v>
      </c>
    </row>
    <row r="380" spans="1:13" x14ac:dyDescent="0.2">
      <c r="A380" s="2" t="s">
        <v>90</v>
      </c>
      <c r="B380" s="2" t="s">
        <v>195</v>
      </c>
      <c r="C380" s="3">
        <v>95872</v>
      </c>
      <c r="D380" s="4">
        <v>3</v>
      </c>
      <c r="E380" s="4">
        <v>4</v>
      </c>
      <c r="F380" s="4">
        <v>3</v>
      </c>
      <c r="G380" s="4">
        <v>4</v>
      </c>
      <c r="H380" s="4">
        <v>4</v>
      </c>
      <c r="I380" s="4">
        <v>4</v>
      </c>
      <c r="J380" s="5">
        <v>0.73</v>
      </c>
      <c r="K380" s="2" t="s">
        <v>273</v>
      </c>
      <c r="L380" s="2" t="s">
        <v>199</v>
      </c>
      <c r="M380" s="2" t="s">
        <v>275</v>
      </c>
    </row>
    <row r="381" spans="1:13" x14ac:dyDescent="0.2">
      <c r="A381" s="2" t="s">
        <v>90</v>
      </c>
      <c r="B381" s="2" t="s">
        <v>195</v>
      </c>
      <c r="C381" s="3">
        <v>95872</v>
      </c>
      <c r="D381" s="4">
        <v>2</v>
      </c>
      <c r="E381" s="4">
        <v>3</v>
      </c>
      <c r="F381" s="4">
        <v>3</v>
      </c>
      <c r="G381" s="4">
        <v>3</v>
      </c>
      <c r="H381" s="4">
        <v>4</v>
      </c>
      <c r="I381" s="4">
        <v>3</v>
      </c>
      <c r="J381" s="5">
        <v>0.6</v>
      </c>
      <c r="K381" s="2" t="s">
        <v>273</v>
      </c>
      <c r="L381" s="2" t="s">
        <v>199</v>
      </c>
      <c r="M381" s="2" t="s">
        <v>276</v>
      </c>
    </row>
    <row r="382" spans="1:13" x14ac:dyDescent="0.2">
      <c r="A382" s="2" t="s">
        <v>90</v>
      </c>
      <c r="B382" s="2" t="s">
        <v>195</v>
      </c>
      <c r="C382" s="3">
        <v>95872</v>
      </c>
      <c r="D382" s="4">
        <v>4</v>
      </c>
      <c r="E382" s="4">
        <v>3</v>
      </c>
      <c r="F382" s="4">
        <v>3</v>
      </c>
      <c r="G382" s="4">
        <v>3</v>
      </c>
      <c r="H382" s="4">
        <v>3</v>
      </c>
      <c r="I382" s="4">
        <v>3</v>
      </c>
      <c r="J382" s="5">
        <v>0.63</v>
      </c>
      <c r="K382" s="2" t="s">
        <v>273</v>
      </c>
      <c r="L382" s="2" t="s">
        <v>273</v>
      </c>
      <c r="M382" s="2" t="s">
        <v>278</v>
      </c>
    </row>
    <row r="383" spans="1:13" x14ac:dyDescent="0.2">
      <c r="A383" s="2" t="s">
        <v>90</v>
      </c>
      <c r="B383" s="2" t="s">
        <v>195</v>
      </c>
      <c r="C383" s="3">
        <v>95872</v>
      </c>
      <c r="D383" s="4">
        <v>3</v>
      </c>
      <c r="E383" s="4">
        <v>3</v>
      </c>
      <c r="F383" s="4">
        <v>4</v>
      </c>
      <c r="G383" s="4">
        <v>5</v>
      </c>
      <c r="H383" s="4">
        <v>4</v>
      </c>
      <c r="I383" s="4">
        <v>3</v>
      </c>
      <c r="J383" s="5">
        <v>0.73</v>
      </c>
      <c r="K383" s="2" t="s">
        <v>273</v>
      </c>
      <c r="L383" s="2" t="s">
        <v>273</v>
      </c>
      <c r="M383" s="2" t="s">
        <v>279</v>
      </c>
    </row>
    <row r="384" spans="1:13" x14ac:dyDescent="0.2">
      <c r="A384" s="2" t="s">
        <v>90</v>
      </c>
      <c r="B384" s="2" t="s">
        <v>195</v>
      </c>
      <c r="C384" s="3">
        <v>95872</v>
      </c>
      <c r="D384" s="4">
        <v>3</v>
      </c>
      <c r="E384" s="4">
        <v>4</v>
      </c>
      <c r="F384" s="4">
        <v>4</v>
      </c>
      <c r="G384" s="4">
        <v>4</v>
      </c>
      <c r="H384" s="4">
        <v>3</v>
      </c>
      <c r="I384" s="4">
        <v>4</v>
      </c>
      <c r="J384" s="5">
        <v>0.73</v>
      </c>
      <c r="K384" s="2" t="s">
        <v>273</v>
      </c>
      <c r="L384" s="2" t="s">
        <v>273</v>
      </c>
      <c r="M384" s="2" t="s">
        <v>280</v>
      </c>
    </row>
    <row r="385" spans="1:13" x14ac:dyDescent="0.2">
      <c r="A385" s="2" t="s">
        <v>90</v>
      </c>
      <c r="B385" s="2" t="s">
        <v>195</v>
      </c>
      <c r="C385" s="3">
        <v>95872</v>
      </c>
      <c r="D385" s="4">
        <v>1</v>
      </c>
      <c r="E385" s="4">
        <v>2</v>
      </c>
      <c r="F385" s="4">
        <v>3</v>
      </c>
      <c r="G385" s="4">
        <v>4</v>
      </c>
      <c r="H385" s="4">
        <v>3</v>
      </c>
      <c r="I385" s="4">
        <v>1</v>
      </c>
      <c r="J385" s="5">
        <v>0.47</v>
      </c>
      <c r="K385" s="2" t="s">
        <v>273</v>
      </c>
      <c r="L385" s="2" t="s">
        <v>273</v>
      </c>
      <c r="M385" s="2" t="s">
        <v>281</v>
      </c>
    </row>
    <row r="386" spans="1:13" x14ac:dyDescent="0.2">
      <c r="A386" s="2" t="s">
        <v>90</v>
      </c>
      <c r="B386" s="2" t="s">
        <v>195</v>
      </c>
      <c r="C386" s="3">
        <v>95872</v>
      </c>
      <c r="D386" s="4">
        <v>2</v>
      </c>
      <c r="E386" s="4">
        <v>4</v>
      </c>
      <c r="F386" s="4">
        <v>3</v>
      </c>
      <c r="G386" s="4">
        <v>4</v>
      </c>
      <c r="H386" s="4">
        <v>4</v>
      </c>
      <c r="I386" s="4">
        <v>4</v>
      </c>
      <c r="J386" s="5">
        <v>0.7</v>
      </c>
      <c r="K386" s="2" t="s">
        <v>273</v>
      </c>
      <c r="L386" s="2" t="s">
        <v>199</v>
      </c>
      <c r="M386" s="2" t="s">
        <v>285</v>
      </c>
    </row>
    <row r="387" spans="1:13" x14ac:dyDescent="0.2">
      <c r="A387" s="2" t="s">
        <v>73</v>
      </c>
      <c r="B387" s="2" t="s">
        <v>219</v>
      </c>
      <c r="C387" s="3">
        <v>280000</v>
      </c>
      <c r="D387" s="4">
        <v>3</v>
      </c>
      <c r="E387" s="4">
        <v>2</v>
      </c>
      <c r="F387" s="4">
        <v>2</v>
      </c>
      <c r="G387" s="4">
        <v>2</v>
      </c>
      <c r="H387" s="4">
        <v>3</v>
      </c>
      <c r="I387" s="4">
        <v>3</v>
      </c>
      <c r="J387" s="5">
        <v>0.5</v>
      </c>
      <c r="K387" s="2" t="s">
        <v>273</v>
      </c>
      <c r="L387" s="2" t="s">
        <v>199</v>
      </c>
      <c r="M387" s="2" t="s">
        <v>282</v>
      </c>
    </row>
    <row r="388" spans="1:13" x14ac:dyDescent="0.2">
      <c r="A388" s="2" t="s">
        <v>73</v>
      </c>
      <c r="B388" s="2" t="s">
        <v>219</v>
      </c>
      <c r="C388" s="3">
        <v>280000</v>
      </c>
      <c r="D388" s="4">
        <v>4</v>
      </c>
      <c r="E388" s="4">
        <v>3</v>
      </c>
      <c r="F388" s="4">
        <v>3</v>
      </c>
      <c r="G388" s="4">
        <v>3</v>
      </c>
      <c r="H388" s="4">
        <v>5</v>
      </c>
      <c r="I388" s="4">
        <v>2</v>
      </c>
      <c r="J388" s="5">
        <v>0.67</v>
      </c>
      <c r="K388" s="2" t="s">
        <v>273</v>
      </c>
      <c r="L388" s="2" t="s">
        <v>273</v>
      </c>
      <c r="M388" s="2" t="s">
        <v>284</v>
      </c>
    </row>
    <row r="389" spans="1:13" x14ac:dyDescent="0.2">
      <c r="A389" s="2" t="s">
        <v>55</v>
      </c>
      <c r="B389" s="2" t="s">
        <v>248</v>
      </c>
      <c r="C389" s="3">
        <v>311460</v>
      </c>
      <c r="D389" s="4">
        <v>4</v>
      </c>
      <c r="E389" s="4">
        <v>3</v>
      </c>
      <c r="F389" s="4">
        <v>3</v>
      </c>
      <c r="G389" s="4">
        <v>4</v>
      </c>
      <c r="H389" s="4">
        <v>4</v>
      </c>
      <c r="I389" s="4">
        <v>4</v>
      </c>
      <c r="J389" s="5">
        <v>0.73</v>
      </c>
      <c r="K389" s="2" t="s">
        <v>273</v>
      </c>
      <c r="L389" s="2" t="s">
        <v>199</v>
      </c>
      <c r="M389" s="2" t="s">
        <v>275</v>
      </c>
    </row>
    <row r="390" spans="1:13" x14ac:dyDescent="0.2">
      <c r="A390" s="2" t="s">
        <v>76</v>
      </c>
      <c r="B390" s="2" t="s">
        <v>225</v>
      </c>
      <c r="C390" s="3">
        <v>5000</v>
      </c>
      <c r="D390" s="4">
        <v>3</v>
      </c>
      <c r="E390" s="4">
        <v>4</v>
      </c>
      <c r="F390" s="4">
        <v>4</v>
      </c>
      <c r="G390" s="4">
        <v>3</v>
      </c>
      <c r="H390" s="4">
        <v>3</v>
      </c>
      <c r="I390" s="4">
        <v>4</v>
      </c>
      <c r="J390" s="5">
        <v>0.7</v>
      </c>
      <c r="K390" s="2" t="s">
        <v>273</v>
      </c>
      <c r="L390" s="2" t="s">
        <v>273</v>
      </c>
      <c r="M390" s="2" t="s">
        <v>271</v>
      </c>
    </row>
    <row r="391" spans="1:13" x14ac:dyDescent="0.2">
      <c r="A391" s="2" t="s">
        <v>76</v>
      </c>
      <c r="B391" s="2" t="s">
        <v>225</v>
      </c>
      <c r="C391" s="3">
        <v>5000</v>
      </c>
      <c r="D391" s="4">
        <v>2</v>
      </c>
      <c r="E391" s="4">
        <v>3</v>
      </c>
      <c r="F391" s="4">
        <v>2</v>
      </c>
      <c r="G391" s="4">
        <v>3</v>
      </c>
      <c r="H391" s="4">
        <v>2</v>
      </c>
      <c r="I391" s="4">
        <v>3</v>
      </c>
      <c r="J391" s="5">
        <v>0.5</v>
      </c>
      <c r="K391" s="2" t="s">
        <v>273</v>
      </c>
      <c r="L391" s="2" t="s">
        <v>199</v>
      </c>
      <c r="M391" s="2" t="s">
        <v>272</v>
      </c>
    </row>
    <row r="392" spans="1:13" x14ac:dyDescent="0.2">
      <c r="A392" s="2" t="s">
        <v>76</v>
      </c>
      <c r="B392" s="2" t="s">
        <v>225</v>
      </c>
      <c r="C392" s="3">
        <v>5000</v>
      </c>
      <c r="D392" s="4">
        <v>3</v>
      </c>
      <c r="E392" s="4">
        <v>2</v>
      </c>
      <c r="F392" s="4">
        <v>2</v>
      </c>
      <c r="G392" s="4">
        <v>4</v>
      </c>
      <c r="H392" s="4">
        <v>4</v>
      </c>
      <c r="I392" s="4">
        <v>1</v>
      </c>
      <c r="J392" s="5">
        <v>0.53</v>
      </c>
      <c r="K392" s="2" t="s">
        <v>273</v>
      </c>
      <c r="L392" s="2" t="s">
        <v>199</v>
      </c>
      <c r="M392" s="2" t="s">
        <v>284</v>
      </c>
    </row>
    <row r="393" spans="1:13" x14ac:dyDescent="0.2">
      <c r="A393" s="2" t="s">
        <v>76</v>
      </c>
      <c r="B393" s="2" t="s">
        <v>225</v>
      </c>
      <c r="C393" s="3">
        <v>5000</v>
      </c>
      <c r="D393" s="4">
        <v>4</v>
      </c>
      <c r="E393" s="4">
        <v>5</v>
      </c>
      <c r="F393" s="4">
        <v>4</v>
      </c>
      <c r="G393" s="4">
        <v>3</v>
      </c>
      <c r="H393" s="4">
        <v>3</v>
      </c>
      <c r="I393" s="4">
        <v>4</v>
      </c>
      <c r="J393" s="5">
        <v>0.77</v>
      </c>
      <c r="K393" s="2" t="s">
        <v>273</v>
      </c>
      <c r="L393" s="2" t="s">
        <v>273</v>
      </c>
      <c r="M393" s="2" t="s">
        <v>275</v>
      </c>
    </row>
    <row r="394" spans="1:13" x14ac:dyDescent="0.2">
      <c r="A394" s="2" t="s">
        <v>76</v>
      </c>
      <c r="B394" s="2" t="s">
        <v>225</v>
      </c>
      <c r="C394" s="3">
        <v>5000</v>
      </c>
      <c r="D394" s="4">
        <v>4</v>
      </c>
      <c r="E394" s="4">
        <v>4</v>
      </c>
      <c r="F394" s="4">
        <v>4</v>
      </c>
      <c r="G394" s="4">
        <v>5</v>
      </c>
      <c r="H394" s="4">
        <v>3</v>
      </c>
      <c r="I394" s="4">
        <v>2</v>
      </c>
      <c r="J394" s="5">
        <v>0.73</v>
      </c>
      <c r="K394" s="2" t="s">
        <v>273</v>
      </c>
      <c r="L394" s="2" t="s">
        <v>273</v>
      </c>
      <c r="M394" s="2" t="s">
        <v>276</v>
      </c>
    </row>
    <row r="395" spans="1:13" x14ac:dyDescent="0.2">
      <c r="A395" s="2" t="s">
        <v>76</v>
      </c>
      <c r="B395" s="2" t="s">
        <v>225</v>
      </c>
      <c r="C395" s="3">
        <v>5000</v>
      </c>
      <c r="D395" s="4">
        <v>3</v>
      </c>
      <c r="E395" s="4">
        <v>3</v>
      </c>
      <c r="F395" s="4">
        <v>3</v>
      </c>
      <c r="G395" s="4">
        <v>2</v>
      </c>
      <c r="H395" s="4">
        <v>3</v>
      </c>
      <c r="I395" s="4">
        <v>2</v>
      </c>
      <c r="J395" s="5">
        <v>0.53</v>
      </c>
      <c r="K395" s="2" t="s">
        <v>273</v>
      </c>
      <c r="L395" s="2" t="s">
        <v>199</v>
      </c>
      <c r="M395" s="2" t="s">
        <v>278</v>
      </c>
    </row>
    <row r="396" spans="1:13" x14ac:dyDescent="0.2">
      <c r="A396" s="2" t="s">
        <v>76</v>
      </c>
      <c r="B396" s="2" t="s">
        <v>225</v>
      </c>
      <c r="C396" s="3">
        <v>5000</v>
      </c>
      <c r="D396" s="4">
        <v>5</v>
      </c>
      <c r="E396" s="4">
        <v>4</v>
      </c>
      <c r="F396" s="4">
        <v>5</v>
      </c>
      <c r="G396" s="4">
        <v>5</v>
      </c>
      <c r="H396" s="4">
        <v>4</v>
      </c>
      <c r="I396" s="4">
        <v>2</v>
      </c>
      <c r="J396" s="5">
        <v>0.83</v>
      </c>
      <c r="K396" s="2" t="s">
        <v>273</v>
      </c>
      <c r="L396" s="2" t="s">
        <v>199</v>
      </c>
      <c r="M396" s="2" t="s">
        <v>279</v>
      </c>
    </row>
    <row r="397" spans="1:13" x14ac:dyDescent="0.2">
      <c r="A397" s="2" t="s">
        <v>76</v>
      </c>
      <c r="B397" s="2" t="s">
        <v>225</v>
      </c>
      <c r="C397" s="3">
        <v>5000</v>
      </c>
      <c r="D397" s="4">
        <v>4</v>
      </c>
      <c r="E397" s="4">
        <v>4</v>
      </c>
      <c r="F397" s="4">
        <v>3</v>
      </c>
      <c r="G397" s="4">
        <v>3</v>
      </c>
      <c r="H397" s="4">
        <v>2</v>
      </c>
      <c r="I397" s="4">
        <v>2</v>
      </c>
      <c r="J397" s="5">
        <v>0.6</v>
      </c>
      <c r="K397" s="2" t="s">
        <v>273</v>
      </c>
      <c r="L397" s="2" t="s">
        <v>199</v>
      </c>
      <c r="M397" s="2" t="s">
        <v>281</v>
      </c>
    </row>
    <row r="398" spans="1:13" x14ac:dyDescent="0.2">
      <c r="A398" s="2" t="s">
        <v>71</v>
      </c>
      <c r="B398" s="2" t="s">
        <v>228</v>
      </c>
      <c r="C398" s="3">
        <v>86000</v>
      </c>
      <c r="D398" s="4">
        <v>3</v>
      </c>
      <c r="E398" s="4">
        <v>3</v>
      </c>
      <c r="F398" s="4">
        <v>3</v>
      </c>
      <c r="G398" s="4">
        <v>3</v>
      </c>
      <c r="H398" s="4">
        <v>3</v>
      </c>
      <c r="I398" s="4">
        <v>3</v>
      </c>
      <c r="J398" s="5">
        <v>0.6</v>
      </c>
      <c r="K398" s="2" t="s">
        <v>273</v>
      </c>
      <c r="L398" s="2" t="s">
        <v>273</v>
      </c>
      <c r="M398" s="2" t="s">
        <v>283</v>
      </c>
    </row>
    <row r="399" spans="1:13" x14ac:dyDescent="0.2">
      <c r="A399" s="2" t="s">
        <v>71</v>
      </c>
      <c r="B399" s="2" t="s">
        <v>228</v>
      </c>
      <c r="C399" s="3">
        <v>86000</v>
      </c>
      <c r="D399" s="4">
        <v>3</v>
      </c>
      <c r="E399" s="4">
        <v>3</v>
      </c>
      <c r="F399" s="4">
        <v>3</v>
      </c>
      <c r="G399" s="4">
        <v>3</v>
      </c>
      <c r="H399" s="4">
        <v>3</v>
      </c>
      <c r="I399" s="4">
        <v>3</v>
      </c>
      <c r="J399" s="5">
        <v>0.6</v>
      </c>
      <c r="K399" s="2" t="s">
        <v>273</v>
      </c>
      <c r="L399" s="2" t="s">
        <v>273</v>
      </c>
      <c r="M399" s="2" t="s">
        <v>278</v>
      </c>
    </row>
    <row r="400" spans="1:13" x14ac:dyDescent="0.2">
      <c r="A400" s="2" t="s">
        <v>86</v>
      </c>
      <c r="B400" s="2" t="s">
        <v>188</v>
      </c>
      <c r="C400" s="3">
        <v>99380</v>
      </c>
      <c r="D400" s="4">
        <v>4</v>
      </c>
      <c r="E400" s="4">
        <v>3</v>
      </c>
      <c r="F400" s="4">
        <v>4</v>
      </c>
      <c r="G400" s="4">
        <v>4</v>
      </c>
      <c r="H400" s="4">
        <v>4</v>
      </c>
      <c r="I400" s="4">
        <v>4</v>
      </c>
      <c r="J400" s="5">
        <v>0.77</v>
      </c>
      <c r="K400" s="2" t="s">
        <v>273</v>
      </c>
      <c r="L400" s="2" t="s">
        <v>199</v>
      </c>
      <c r="M400" s="2" t="s">
        <v>282</v>
      </c>
    </row>
    <row r="401" spans="1:13" x14ac:dyDescent="0.2">
      <c r="A401" s="2" t="s">
        <v>86</v>
      </c>
      <c r="B401" s="2" t="s">
        <v>188</v>
      </c>
      <c r="C401" s="3">
        <v>99380</v>
      </c>
      <c r="D401" s="4">
        <v>3</v>
      </c>
      <c r="E401" s="4">
        <v>2</v>
      </c>
      <c r="F401" s="4">
        <v>3</v>
      </c>
      <c r="G401" s="4">
        <v>1</v>
      </c>
      <c r="H401" s="4">
        <v>1</v>
      </c>
      <c r="I401" s="4">
        <v>2</v>
      </c>
      <c r="J401" s="5">
        <v>0.4</v>
      </c>
      <c r="K401" s="2" t="s">
        <v>273</v>
      </c>
      <c r="L401" s="2" t="s">
        <v>199</v>
      </c>
      <c r="M401" s="2" t="s">
        <v>271</v>
      </c>
    </row>
    <row r="402" spans="1:13" x14ac:dyDescent="0.2">
      <c r="A402" s="2" t="s">
        <v>86</v>
      </c>
      <c r="B402" s="2" t="s">
        <v>188</v>
      </c>
      <c r="C402" s="3">
        <v>99380</v>
      </c>
      <c r="D402" s="4">
        <v>2</v>
      </c>
      <c r="E402" s="4">
        <v>2</v>
      </c>
      <c r="F402" s="4">
        <v>2</v>
      </c>
      <c r="G402" s="4">
        <v>2</v>
      </c>
      <c r="H402" s="4">
        <v>2</v>
      </c>
      <c r="I402" s="4">
        <v>2</v>
      </c>
      <c r="J402" s="5">
        <v>0.4</v>
      </c>
      <c r="K402" s="2" t="s">
        <v>273</v>
      </c>
      <c r="L402" s="2" t="s">
        <v>273</v>
      </c>
      <c r="M402" s="2" t="s">
        <v>283</v>
      </c>
    </row>
    <row r="403" spans="1:13" x14ac:dyDescent="0.2">
      <c r="A403" s="2" t="s">
        <v>86</v>
      </c>
      <c r="B403" s="2" t="s">
        <v>188</v>
      </c>
      <c r="C403" s="3">
        <v>99380</v>
      </c>
      <c r="D403" s="4">
        <v>3</v>
      </c>
      <c r="E403" s="4">
        <v>4</v>
      </c>
      <c r="F403" s="4">
        <v>4</v>
      </c>
      <c r="G403" s="4">
        <v>4</v>
      </c>
      <c r="H403" s="4">
        <v>3</v>
      </c>
      <c r="I403" s="4">
        <v>3</v>
      </c>
      <c r="J403" s="5">
        <v>0.7</v>
      </c>
      <c r="K403" s="2" t="s">
        <v>273</v>
      </c>
      <c r="L403" s="2" t="s">
        <v>199</v>
      </c>
      <c r="M403" s="2" t="s">
        <v>275</v>
      </c>
    </row>
    <row r="404" spans="1:13" x14ac:dyDescent="0.2">
      <c r="A404" s="2" t="s">
        <v>86</v>
      </c>
      <c r="B404" s="2" t="s">
        <v>188</v>
      </c>
      <c r="C404" s="3">
        <v>99380</v>
      </c>
      <c r="D404" s="4">
        <v>4</v>
      </c>
      <c r="E404" s="4">
        <v>4</v>
      </c>
      <c r="F404" s="4">
        <v>4</v>
      </c>
      <c r="G404" s="4">
        <v>5</v>
      </c>
      <c r="H404" s="4">
        <v>4</v>
      </c>
      <c r="I404" s="4">
        <v>5</v>
      </c>
      <c r="J404" s="5">
        <v>0.87</v>
      </c>
      <c r="K404" s="2" t="s">
        <v>273</v>
      </c>
      <c r="L404" s="2" t="s">
        <v>199</v>
      </c>
      <c r="M404" s="2" t="s">
        <v>276</v>
      </c>
    </row>
    <row r="405" spans="1:13" x14ac:dyDescent="0.2">
      <c r="A405" s="2" t="s">
        <v>86</v>
      </c>
      <c r="B405" s="2" t="s">
        <v>188</v>
      </c>
      <c r="C405" s="3">
        <v>99380</v>
      </c>
      <c r="D405" s="4">
        <v>4</v>
      </c>
      <c r="E405" s="4">
        <v>5</v>
      </c>
      <c r="F405" s="4">
        <v>5</v>
      </c>
      <c r="G405" s="4">
        <v>5</v>
      </c>
      <c r="H405" s="4">
        <v>5</v>
      </c>
      <c r="I405" s="4">
        <v>5</v>
      </c>
      <c r="J405" s="5">
        <v>0.97</v>
      </c>
      <c r="K405" s="2" t="s">
        <v>273</v>
      </c>
      <c r="L405" s="2" t="s">
        <v>199</v>
      </c>
      <c r="M405" s="2" t="s">
        <v>279</v>
      </c>
    </row>
    <row r="406" spans="1:13" x14ac:dyDescent="0.2">
      <c r="A406" s="2" t="s">
        <v>86</v>
      </c>
      <c r="B406" s="2" t="s">
        <v>188</v>
      </c>
      <c r="C406" s="3">
        <v>99380</v>
      </c>
      <c r="D406" s="4">
        <v>3</v>
      </c>
      <c r="E406" s="4">
        <v>4</v>
      </c>
      <c r="F406" s="4">
        <v>4</v>
      </c>
      <c r="G406" s="4">
        <v>4</v>
      </c>
      <c r="H406" s="4">
        <v>3</v>
      </c>
      <c r="I406" s="4">
        <v>4</v>
      </c>
      <c r="J406" s="5">
        <v>0.73</v>
      </c>
      <c r="K406" s="2" t="s">
        <v>273</v>
      </c>
      <c r="L406" s="2" t="s">
        <v>199</v>
      </c>
      <c r="M406" s="2" t="s">
        <v>280</v>
      </c>
    </row>
    <row r="407" spans="1:13" x14ac:dyDescent="0.2">
      <c r="A407" s="2" t="s">
        <v>86</v>
      </c>
      <c r="B407" s="2" t="s">
        <v>188</v>
      </c>
      <c r="C407" s="3">
        <v>99380</v>
      </c>
      <c r="D407" s="4">
        <v>2</v>
      </c>
      <c r="E407" s="4">
        <v>3</v>
      </c>
      <c r="F407" s="4">
        <v>4</v>
      </c>
      <c r="G407" s="4">
        <v>4</v>
      </c>
      <c r="H407" s="4">
        <v>4</v>
      </c>
      <c r="I407" s="4">
        <v>4</v>
      </c>
      <c r="J407" s="5">
        <v>0.7</v>
      </c>
      <c r="K407" s="2" t="s">
        <v>273</v>
      </c>
      <c r="L407" s="2" t="s">
        <v>199</v>
      </c>
      <c r="M407" s="2" t="s">
        <v>281</v>
      </c>
    </row>
    <row r="408" spans="1:13" x14ac:dyDescent="0.2">
      <c r="A408" s="2" t="s">
        <v>86</v>
      </c>
      <c r="B408" s="2" t="s">
        <v>188</v>
      </c>
      <c r="C408" s="3">
        <v>99380</v>
      </c>
      <c r="D408" s="4">
        <v>3</v>
      </c>
      <c r="E408" s="4">
        <v>4</v>
      </c>
      <c r="F408" s="4">
        <v>4</v>
      </c>
      <c r="G408" s="4">
        <v>4</v>
      </c>
      <c r="H408" s="4">
        <v>3</v>
      </c>
      <c r="I408" s="4">
        <v>5</v>
      </c>
      <c r="J408" s="5">
        <v>0.77</v>
      </c>
      <c r="K408" s="2" t="s">
        <v>273</v>
      </c>
      <c r="L408" s="2" t="s">
        <v>273</v>
      </c>
      <c r="M408" s="2" t="s">
        <v>285</v>
      </c>
    </row>
    <row r="409" spans="1:13" x14ac:dyDescent="0.2">
      <c r="A409" s="2" t="s">
        <v>47</v>
      </c>
      <c r="B409" s="2" t="s">
        <v>236</v>
      </c>
      <c r="C409" s="3">
        <v>66300</v>
      </c>
      <c r="D409" s="4">
        <v>4</v>
      </c>
      <c r="E409" s="4">
        <v>3</v>
      </c>
      <c r="F409" s="4">
        <v>4</v>
      </c>
      <c r="G409" s="4">
        <v>4</v>
      </c>
      <c r="H409" s="4">
        <v>5</v>
      </c>
      <c r="I409" s="4">
        <v>4</v>
      </c>
      <c r="J409" s="5">
        <v>0.8</v>
      </c>
      <c r="K409" s="2" t="s">
        <v>273</v>
      </c>
      <c r="L409" s="2" t="s">
        <v>273</v>
      </c>
      <c r="M409" s="2" t="s">
        <v>275</v>
      </c>
    </row>
    <row r="410" spans="1:13" x14ac:dyDescent="0.2">
      <c r="A410" s="2" t="s">
        <v>78</v>
      </c>
      <c r="B410" s="2" t="s">
        <v>207</v>
      </c>
      <c r="C410" s="3">
        <v>370000</v>
      </c>
      <c r="D410" s="4">
        <v>3</v>
      </c>
      <c r="E410" s="4">
        <v>3</v>
      </c>
      <c r="F410" s="4">
        <v>3</v>
      </c>
      <c r="G410" s="4">
        <v>3</v>
      </c>
      <c r="H410" s="4">
        <v>3</v>
      </c>
      <c r="I410" s="4">
        <v>2</v>
      </c>
      <c r="J410" s="5">
        <v>0.56999999999999995</v>
      </c>
      <c r="K410" s="2" t="s">
        <v>273</v>
      </c>
      <c r="L410" s="2" t="s">
        <v>199</v>
      </c>
      <c r="M410" s="2" t="s">
        <v>270</v>
      </c>
    </row>
    <row r="411" spans="1:13" x14ac:dyDescent="0.2">
      <c r="A411" s="2" t="s">
        <v>78</v>
      </c>
      <c r="B411" s="2" t="s">
        <v>207</v>
      </c>
      <c r="C411" s="3">
        <v>370000</v>
      </c>
      <c r="D411" s="4">
        <v>2</v>
      </c>
      <c r="E411" s="4">
        <v>2</v>
      </c>
      <c r="F411" s="4">
        <v>2</v>
      </c>
      <c r="G411" s="4">
        <v>3</v>
      </c>
      <c r="H411" s="4">
        <v>3</v>
      </c>
      <c r="I411" s="4">
        <v>3</v>
      </c>
      <c r="J411" s="5">
        <v>0.5</v>
      </c>
      <c r="K411" s="2" t="s">
        <v>273</v>
      </c>
      <c r="L411" s="2" t="s">
        <v>273</v>
      </c>
      <c r="M411" s="2" t="s">
        <v>271</v>
      </c>
    </row>
    <row r="412" spans="1:13" x14ac:dyDescent="0.2">
      <c r="A412" s="2" t="s">
        <v>78</v>
      </c>
      <c r="B412" s="2" t="s">
        <v>207</v>
      </c>
      <c r="C412" s="3">
        <v>370000</v>
      </c>
      <c r="D412" s="4">
        <v>2</v>
      </c>
      <c r="E412" s="4">
        <v>3</v>
      </c>
      <c r="F412" s="4">
        <v>3</v>
      </c>
      <c r="G412" s="4">
        <v>3</v>
      </c>
      <c r="H412" s="4">
        <v>3</v>
      </c>
      <c r="I412" s="4">
        <v>3</v>
      </c>
      <c r="J412" s="5">
        <v>0.56999999999999995</v>
      </c>
      <c r="K412" s="2" t="s">
        <v>273</v>
      </c>
      <c r="L412" s="2" t="s">
        <v>199</v>
      </c>
      <c r="M412" s="2" t="s">
        <v>278</v>
      </c>
    </row>
    <row r="413" spans="1:13" x14ac:dyDescent="0.2">
      <c r="A413" s="2" t="s">
        <v>78</v>
      </c>
      <c r="B413" s="2" t="s">
        <v>207</v>
      </c>
      <c r="C413" s="3">
        <v>370000</v>
      </c>
      <c r="D413" s="4">
        <v>4</v>
      </c>
      <c r="E413" s="4">
        <v>3</v>
      </c>
      <c r="F413" s="4">
        <v>2</v>
      </c>
      <c r="G413" s="4">
        <v>3</v>
      </c>
      <c r="H413" s="4">
        <v>3</v>
      </c>
      <c r="I413" s="4">
        <v>2</v>
      </c>
      <c r="J413" s="5">
        <v>0.56999999999999995</v>
      </c>
      <c r="K413" s="2" t="s">
        <v>273</v>
      </c>
      <c r="L413" s="2" t="s">
        <v>273</v>
      </c>
      <c r="M413" s="2" t="s">
        <v>281</v>
      </c>
    </row>
    <row r="414" spans="1:13" x14ac:dyDescent="0.2">
      <c r="A414" s="2" t="s">
        <v>81</v>
      </c>
      <c r="B414" s="2" t="s">
        <v>242</v>
      </c>
      <c r="C414" s="3">
        <v>183340</v>
      </c>
      <c r="D414" s="4">
        <v>5</v>
      </c>
      <c r="E414" s="4">
        <v>2</v>
      </c>
      <c r="F414" s="4">
        <v>3</v>
      </c>
      <c r="G414" s="4">
        <v>2</v>
      </c>
      <c r="H414" s="4">
        <v>4</v>
      </c>
      <c r="I414" s="4">
        <v>2</v>
      </c>
      <c r="J414" s="5">
        <v>0.6</v>
      </c>
      <c r="K414" s="2" t="s">
        <v>273</v>
      </c>
      <c r="L414" s="2" t="s">
        <v>273</v>
      </c>
      <c r="M414" s="2" t="s">
        <v>281</v>
      </c>
    </row>
    <row r="415" spans="1:13" x14ac:dyDescent="0.2">
      <c r="A415" s="2" t="s">
        <v>43</v>
      </c>
      <c r="B415" s="2" t="s">
        <v>233</v>
      </c>
      <c r="C415" s="3">
        <v>42590</v>
      </c>
      <c r="D415" s="4">
        <v>3</v>
      </c>
      <c r="E415" s="4">
        <v>4</v>
      </c>
      <c r="F415" s="4">
        <v>3</v>
      </c>
      <c r="G415" s="4">
        <v>4</v>
      </c>
      <c r="H415" s="4">
        <v>3</v>
      </c>
      <c r="I415" s="4">
        <v>3</v>
      </c>
      <c r="J415" s="5">
        <v>0.67</v>
      </c>
      <c r="K415" s="2" t="s">
        <v>273</v>
      </c>
      <c r="L415" s="2" t="s">
        <v>273</v>
      </c>
      <c r="M415" s="2" t="s">
        <v>271</v>
      </c>
    </row>
    <row r="416" spans="1:13" x14ac:dyDescent="0.2">
      <c r="A416" s="2" t="s">
        <v>79</v>
      </c>
      <c r="B416" s="2" t="s">
        <v>239</v>
      </c>
      <c r="C416" s="3">
        <v>230370</v>
      </c>
      <c r="D416" s="4">
        <v>3</v>
      </c>
      <c r="E416" s="4">
        <v>2</v>
      </c>
      <c r="F416" s="4">
        <v>2</v>
      </c>
      <c r="G416" s="4">
        <v>3</v>
      </c>
      <c r="H416" s="4">
        <v>2</v>
      </c>
      <c r="I416" s="4">
        <v>2</v>
      </c>
      <c r="J416" s="5">
        <v>0.47</v>
      </c>
      <c r="K416" s="2" t="s">
        <v>273</v>
      </c>
      <c r="L416" s="2" t="s">
        <v>273</v>
      </c>
      <c r="M416" s="2" t="s">
        <v>271</v>
      </c>
    </row>
    <row r="417" spans="1:13" x14ac:dyDescent="0.2">
      <c r="A417" s="2" t="s">
        <v>79</v>
      </c>
      <c r="B417" s="2" t="s">
        <v>239</v>
      </c>
      <c r="C417" s="3">
        <v>230370</v>
      </c>
      <c r="D417" s="4">
        <v>3</v>
      </c>
      <c r="E417" s="4">
        <v>3</v>
      </c>
      <c r="F417" s="4">
        <v>3</v>
      </c>
      <c r="G417" s="4">
        <v>3</v>
      </c>
      <c r="H417" s="4">
        <v>4</v>
      </c>
      <c r="I417" s="4">
        <v>4</v>
      </c>
      <c r="J417" s="5">
        <v>0.67</v>
      </c>
      <c r="K417" s="2" t="s">
        <v>273</v>
      </c>
      <c r="L417" s="2" t="s">
        <v>199</v>
      </c>
      <c r="M417" s="2" t="s">
        <v>284</v>
      </c>
    </row>
    <row r="418" spans="1:13" x14ac:dyDescent="0.2">
      <c r="A418" s="2" t="s">
        <v>79</v>
      </c>
      <c r="B418" s="2" t="s">
        <v>239</v>
      </c>
      <c r="C418" s="3">
        <v>230370</v>
      </c>
      <c r="D418" s="4">
        <v>3</v>
      </c>
      <c r="E418" s="4">
        <v>2</v>
      </c>
      <c r="F418" s="4">
        <v>2</v>
      </c>
      <c r="G418" s="4">
        <v>3</v>
      </c>
      <c r="H418" s="4">
        <v>4</v>
      </c>
      <c r="I418" s="4">
        <v>3</v>
      </c>
      <c r="J418" s="5">
        <v>0.56999999999999995</v>
      </c>
      <c r="K418" s="2" t="s">
        <v>273</v>
      </c>
      <c r="L418" s="2" t="s">
        <v>273</v>
      </c>
      <c r="M418" s="2" t="s">
        <v>275</v>
      </c>
    </row>
    <row r="419" spans="1:13" x14ac:dyDescent="0.2">
      <c r="A419" s="2" t="s">
        <v>87</v>
      </c>
      <c r="B419" s="2" t="s">
        <v>251</v>
      </c>
      <c r="C419" s="3">
        <v>215000</v>
      </c>
      <c r="D419" s="4">
        <v>5</v>
      </c>
      <c r="E419" s="4">
        <v>1</v>
      </c>
      <c r="F419" s="4">
        <v>2</v>
      </c>
      <c r="G419" s="4">
        <v>2</v>
      </c>
      <c r="H419" s="4">
        <v>4</v>
      </c>
      <c r="I419" s="4">
        <v>1</v>
      </c>
      <c r="J419" s="5">
        <v>0.5</v>
      </c>
      <c r="K419" s="2" t="s">
        <v>273</v>
      </c>
      <c r="L419" s="2" t="s">
        <v>273</v>
      </c>
      <c r="M419" s="2" t="s">
        <v>270</v>
      </c>
    </row>
    <row r="420" spans="1:13" x14ac:dyDescent="0.2">
      <c r="A420" s="2" t="s">
        <v>87</v>
      </c>
      <c r="B420" s="2" t="s">
        <v>251</v>
      </c>
      <c r="C420" s="3">
        <v>215000</v>
      </c>
      <c r="D420" s="4">
        <v>4</v>
      </c>
      <c r="E420" s="4">
        <v>2</v>
      </c>
      <c r="F420" s="4">
        <v>2</v>
      </c>
      <c r="G420" s="4">
        <v>1</v>
      </c>
      <c r="H420" s="4">
        <v>5</v>
      </c>
      <c r="I420" s="4">
        <v>2</v>
      </c>
      <c r="J420" s="5">
        <v>0.53</v>
      </c>
      <c r="K420" s="2" t="s">
        <v>273</v>
      </c>
      <c r="L420" s="2" t="s">
        <v>273</v>
      </c>
      <c r="M420" s="2" t="s">
        <v>271</v>
      </c>
    </row>
    <row r="421" spans="1:13" x14ac:dyDescent="0.2">
      <c r="A421" s="2" t="s">
        <v>87</v>
      </c>
      <c r="B421" s="2" t="s">
        <v>251</v>
      </c>
      <c r="C421" s="3">
        <v>215000</v>
      </c>
      <c r="D421" s="4">
        <v>3</v>
      </c>
      <c r="E421" s="4">
        <v>3</v>
      </c>
      <c r="F421" s="4">
        <v>2</v>
      </c>
      <c r="G421" s="4">
        <v>4</v>
      </c>
      <c r="H421" s="4">
        <v>4</v>
      </c>
      <c r="I421" s="4">
        <v>2</v>
      </c>
      <c r="J421" s="5">
        <v>0.6</v>
      </c>
      <c r="K421" s="2" t="s">
        <v>273</v>
      </c>
      <c r="L421" s="2" t="s">
        <v>273</v>
      </c>
      <c r="M421" s="2" t="s">
        <v>272</v>
      </c>
    </row>
    <row r="422" spans="1:13" x14ac:dyDescent="0.2">
      <c r="A422" s="2" t="s">
        <v>87</v>
      </c>
      <c r="B422" s="2" t="s">
        <v>251</v>
      </c>
      <c r="C422" s="3">
        <v>215000</v>
      </c>
      <c r="D422" s="4">
        <v>2</v>
      </c>
      <c r="E422" s="4">
        <v>1</v>
      </c>
      <c r="F422" s="4">
        <v>1</v>
      </c>
      <c r="G422" s="4">
        <v>2</v>
      </c>
      <c r="H422" s="4">
        <v>3</v>
      </c>
      <c r="I422" s="4">
        <v>1</v>
      </c>
      <c r="J422" s="5">
        <v>0.33</v>
      </c>
      <c r="K422" s="2" t="s">
        <v>273</v>
      </c>
      <c r="L422" s="2" t="s">
        <v>199</v>
      </c>
      <c r="M422" s="2" t="s">
        <v>284</v>
      </c>
    </row>
    <row r="423" spans="1:13" x14ac:dyDescent="0.2">
      <c r="A423" s="2" t="s">
        <v>87</v>
      </c>
      <c r="B423" s="2" t="s">
        <v>251</v>
      </c>
      <c r="C423" s="3">
        <v>215000</v>
      </c>
      <c r="D423" s="4">
        <v>3</v>
      </c>
      <c r="E423" s="4">
        <v>2</v>
      </c>
      <c r="F423" s="4">
        <v>2</v>
      </c>
      <c r="G423" s="4">
        <v>2</v>
      </c>
      <c r="H423" s="4">
        <v>4</v>
      </c>
      <c r="I423" s="4">
        <v>2</v>
      </c>
      <c r="J423" s="5">
        <v>0.5</v>
      </c>
      <c r="K423" s="2" t="s">
        <v>273</v>
      </c>
      <c r="L423" s="2" t="s">
        <v>199</v>
      </c>
      <c r="M423" s="2" t="s">
        <v>278</v>
      </c>
    </row>
    <row r="424" spans="1:13" x14ac:dyDescent="0.2">
      <c r="A424" s="2" t="s">
        <v>87</v>
      </c>
      <c r="B424" s="2" t="s">
        <v>251</v>
      </c>
      <c r="C424" s="3">
        <v>215000</v>
      </c>
      <c r="D424" s="4">
        <v>5</v>
      </c>
      <c r="E424" s="4">
        <v>3</v>
      </c>
      <c r="F424" s="4">
        <v>4</v>
      </c>
      <c r="G424" s="4">
        <v>1</v>
      </c>
      <c r="H424" s="4">
        <v>4</v>
      </c>
      <c r="I424" s="4">
        <v>3</v>
      </c>
      <c r="J424" s="5">
        <v>0.67</v>
      </c>
      <c r="K424" s="2" t="s">
        <v>273</v>
      </c>
      <c r="L424" s="2" t="s">
        <v>273</v>
      </c>
      <c r="M424" s="2" t="s">
        <v>279</v>
      </c>
    </row>
    <row r="425" spans="1:13" x14ac:dyDescent="0.2">
      <c r="A425" s="2" t="s">
        <v>87</v>
      </c>
      <c r="B425" s="2" t="s">
        <v>251</v>
      </c>
      <c r="C425" s="3">
        <v>215000</v>
      </c>
      <c r="D425" s="4">
        <v>4</v>
      </c>
      <c r="E425" s="4">
        <v>3</v>
      </c>
      <c r="F425" s="4">
        <v>3</v>
      </c>
      <c r="G425" s="4">
        <v>1</v>
      </c>
      <c r="H425" s="4">
        <v>5</v>
      </c>
      <c r="I425" s="4">
        <v>1</v>
      </c>
      <c r="J425" s="5">
        <v>0.56999999999999995</v>
      </c>
      <c r="K425" s="2" t="s">
        <v>273</v>
      </c>
      <c r="L425" s="2" t="s">
        <v>273</v>
      </c>
      <c r="M425" s="2" t="s">
        <v>281</v>
      </c>
    </row>
    <row r="426" spans="1:13" x14ac:dyDescent="0.2">
      <c r="A426" s="2" t="s">
        <v>87</v>
      </c>
      <c r="B426" s="2" t="s">
        <v>251</v>
      </c>
      <c r="C426" s="3">
        <v>215000</v>
      </c>
      <c r="D426" s="4">
        <v>4</v>
      </c>
      <c r="E426" s="4">
        <v>3</v>
      </c>
      <c r="F426" s="4">
        <v>3</v>
      </c>
      <c r="G426" s="4">
        <v>3</v>
      </c>
      <c r="H426" s="4">
        <v>5</v>
      </c>
      <c r="I426" s="4">
        <v>3</v>
      </c>
      <c r="J426" s="5">
        <v>0.7</v>
      </c>
      <c r="K426" s="2" t="s">
        <v>273</v>
      </c>
      <c r="L426" s="2" t="s">
        <v>273</v>
      </c>
      <c r="M426" s="2" t="s">
        <v>285</v>
      </c>
    </row>
  </sheetData>
  <sortState xmlns:xlrd2="http://schemas.microsoft.com/office/spreadsheetml/2017/richdata2" ref="A2:M426">
    <sortCondition ref="K2:K426"/>
  </sortState>
  <pageMargins left="0.75" right="0.75" top="1" bottom="1" header="0.5" footer="0.5"/>
  <pageSetup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1AA7A-9A51-4D7C-82E7-FCDB75CEFCDD}">
  <sheetPr>
    <tabColor rgb="FFFFC000"/>
  </sheetPr>
  <dimension ref="B3:B16"/>
  <sheetViews>
    <sheetView workbookViewId="0">
      <selection activeCell="B18" sqref="B18"/>
    </sheetView>
  </sheetViews>
  <sheetFormatPr defaultRowHeight="12.75" x14ac:dyDescent="0.2"/>
  <sheetData>
    <row r="3" spans="2:2" x14ac:dyDescent="0.2">
      <c r="B3" t="s">
        <v>286</v>
      </c>
    </row>
    <row r="16" spans="2:2" x14ac:dyDescent="0.2">
      <c r="B16" t="s">
        <v>287</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30.xml.rels><?xml version="1.0" encoding="UTF-8" standalone="yes"?>
<Relationships xmlns="http://schemas.openxmlformats.org/package/2006/relationships"><Relationship Id="rId1" Type="http://schemas.openxmlformats.org/officeDocument/2006/relationships/customXmlProps" Target="itemProps30.xml"/></Relationships>
</file>

<file path=customXml/_rels/item31.xml.rels><?xml version="1.0" encoding="UTF-8" standalone="yes"?>
<Relationships xmlns="http://schemas.openxmlformats.org/package/2006/relationships"><Relationship Id="rId1" Type="http://schemas.openxmlformats.org/officeDocument/2006/relationships/customXmlProps" Target="itemProps31.xml"/></Relationships>
</file>

<file path=customXml/_rels/item32.xml.rels><?xml version="1.0" encoding="UTF-8" standalone="yes"?>
<Relationships xmlns="http://schemas.openxmlformats.org/package/2006/relationships"><Relationship Id="rId1" Type="http://schemas.openxmlformats.org/officeDocument/2006/relationships/customXmlProps" Target="itemProps32.xml"/></Relationships>
</file>

<file path=customXml/_rels/item33.xml.rels><?xml version="1.0" encoding="UTF-8" standalone="yes"?>
<Relationships xmlns="http://schemas.openxmlformats.org/package/2006/relationships"><Relationship Id="rId1" Type="http://schemas.openxmlformats.org/officeDocument/2006/relationships/customXmlProps" Target="itemProps33.xml"/></Relationships>
</file>

<file path=customXml/_rels/item34.xml.rels><?xml version="1.0" encoding="UTF-8" standalone="yes"?>
<Relationships xmlns="http://schemas.openxmlformats.org/package/2006/relationships"><Relationship Id="rId1" Type="http://schemas.openxmlformats.org/officeDocument/2006/relationships/customXmlProps" Target="itemProps34.xml"/></Relationships>
</file>

<file path=customXml/_rels/item35.xml.rels><?xml version="1.0" encoding="UTF-8" standalone="yes"?>
<Relationships xmlns="http://schemas.openxmlformats.org/package/2006/relationships"><Relationship Id="rId1" Type="http://schemas.openxmlformats.org/officeDocument/2006/relationships/customXmlProps" Target="itemProps35.xml"/></Relationships>
</file>

<file path=customXml/_rels/item36.xml.rels><?xml version="1.0" encoding="UTF-8" standalone="yes"?>
<Relationships xmlns="http://schemas.openxmlformats.org/package/2006/relationships"><Relationship Id="rId1" Type="http://schemas.openxmlformats.org/officeDocument/2006/relationships/customXmlProps" Target="itemProps36.xml"/></Relationships>
</file>

<file path=customXml/_rels/item37.xml.rels><?xml version="1.0" encoding="UTF-8" standalone="yes"?>
<Relationships xmlns="http://schemas.openxmlformats.org/package/2006/relationships"><Relationship Id="rId1" Type="http://schemas.openxmlformats.org/officeDocument/2006/relationships/customXmlProps" Target="itemProps37.xml"/></Relationships>
</file>

<file path=customXml/_rels/item38.xml.rels><?xml version="1.0" encoding="UTF-8" standalone="yes"?>
<Relationships xmlns="http://schemas.openxmlformats.org/package/2006/relationships"><Relationship Id="rId1" Type="http://schemas.openxmlformats.org/officeDocument/2006/relationships/customXmlProps" Target="itemProps38.xml"/></Relationships>
</file>

<file path=customXml/_rels/item39.xml.rels><?xml version="1.0" encoding="UTF-8" standalone="yes"?>
<Relationships xmlns="http://schemas.openxmlformats.org/package/2006/relationships"><Relationship Id="rId1" Type="http://schemas.openxmlformats.org/officeDocument/2006/relationships/customXmlProps" Target="itemProps39.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40.xml.rels><?xml version="1.0" encoding="UTF-8" standalone="yes"?>
<Relationships xmlns="http://schemas.openxmlformats.org/package/2006/relationships"><Relationship Id="rId1" Type="http://schemas.openxmlformats.org/officeDocument/2006/relationships/customXmlProps" Target="itemProps40.xml"/></Relationships>
</file>

<file path=customXml/_rels/item41.xml.rels><?xml version="1.0" encoding="UTF-8" standalone="yes"?>
<Relationships xmlns="http://schemas.openxmlformats.org/package/2006/relationships"><Relationship Id="rId1" Type="http://schemas.openxmlformats.org/officeDocument/2006/relationships/customXmlProps" Target="itemProps41.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D a t a M a s h u p   s q m i d = " e 5 e 6 b b 4 a - 0 3 0 b - 4 7 8 8 - 9 c f 2 - 8 6 9 8 b f d 6 b 9 6 6 "   x m l n s = " h t t p : / / s c h e m a s . m i c r o s o f t . c o m / D a t a M a s h u p " > A A A A A B k G A A B Q S w M E F A A C A A g A Z G 6 L V m / 8 c y u k A A A A 9 g A A A B I A H A B D b 2 5 m a W c v U G F j a 2 F n Z S 5 4 b W w g o h g A K K A U A A A A A A A A A A A A A A A A A A A A A A A A A A A A h Y 9 B D o I w F E S v Q r q n L Z g Y J J + y c C u J C d G 4 J a V C I 3 w M L Z a 7 u f B I X k G M o u 5 c z p u 3 m L l f b 5 C O b e N d V G 9 0 h w k J K C e e Q t m V G q u E D P b o R y Q V s C 3 k q a i U N 8 l o 4 t G U C a m t P c e M O e e o W 9 C u r 1 j I e c A O 2 S a X t W o L 8 p H 1 f 9 n X a G y B U h E B + 9 c Y E d K A R 3 Q V L S k H N k P I N H 6 F c N r 7 b H 8 g r I f G D r 0 S C v 1 d D m y O w N 4 f x A N Q S w M E F A A C A A g A Z G 6 L 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u i 1 a i p m Q y E w M A A L s b A A A T A B w A R m 9 y b X V s Y X M v U 2 V j d G l v b j E u b S C i G A A o o B Q A A A A A A A A A A A A A A A A A A A A A A A A A A A D t V 1 F P 2 z A Q f q / U / 2 C l Q k q l r F p b 2 A t C E w s g 7 W E g m r K J I R 7 S 9 N p a J H Z n O 0 B X 8 d / n O I H a j Q 2 V 9 s Q W H k D J n c / f 3 X 1 3 + e C Q C E w J i s q / / c N 2 q 9 3 i i 5 j B F E W C x Q L m G D g 6 Q i m I d g v J n 4 j m L A H 5 5 v Q x g b Q X 5 o w B E T 8 o u 5 t Q e u d 3 1 z f n c Q Z H 3 j i e p N D 3 b p 9 u Q k q E d L k N y g A d L 1 z E Z C 4 v G K + W 4 M l I y r U 3 Z j H h M 8 q y k K Z 5 R g o j 9 8 v b g v X a u 2 D z m O D f c Q H T C 5 C Q Z i T g U T w F a O 2 N 4 F c O X M D 0 2 U L y b A J M 2 a K E M r C 8 P 8 v J F J M 5 O s 5 o T o T F Y Q 8 V L i r m V y I + 7 f c K S M r S Q S N I a J Y B m a I q j M 1 J 3 W w 5 v r c 5 b s O b U s F r G Z 4 + Y i 4 K u M / m r Z j n 8 O A y X S y B I H g + z w s n N M 1 l b I q 4 i G e z E r 1 5 n Z 5 h l q c C f 1 h B z N D M l e y 3 j U / V i 8 + 1 m J r P d f F r 8 G o Y 5 T K s u / z E S x T S K d Q t V 4 T L T I X q C E d n 1 4 O P O / j 0 d / C x A K 3 5 W J B W 8 7 M y C v H U f R m D E W T 0 X o 5 B y X e + m Y T S U L 3 2 t + Y l 2 D D a w U O d e V t c e y F X n U 8 G g 3 b k z N s 0 0 d t l b 5 C 9 J f Y m 2 M u + v R q s Z N T q f o Z T A c W C G 9 E H r e o R p H I J F u / 8 e m 8 C B H G y Q P 5 N Z 7 M W b u X R f t f Z z 7 6 7 o S a C Q F s 1 G s x o m W J R B U O T F T q B F G d Y n t M g F y 6 l R x 2 z K q P G Q e U s j 5 e n x p K M X 1 Y v M X 3 v U L p c 5 l R A J F Y y d M j v u z q J e 0 a 4 3 s B 4 G h p P + 8 b T g Z 6 T z u T + G 6 v / t Q o U H w Q D m b l p D J g O 0 9 B t 2 n e b D l z D f E W W + F 5 W z z L O l e l C L I D Z h 7 r I w P y I 1 b 9 O 1 v V p W Z g S r 3 c s B M O T X K i p + x 6 n O X h O m g 7 c N K 3 n J K m 6 i a 1 l P 2 Z Y L g G Z j K y K s 6 2 W u R q o T p Y I A 3 W 6 V 4 R y 1 D h M I S a 7 3 G L A q d 2 g w p h X t F u Y W G / R 9 V D H 0 x S R X 3 W r 6 z X i q B F H j T h q x N G / I Y 5 2 F z E 1 i d T I m E b G v E M Z 8 1 c o / 2 c J V P 4 X 0 + i f R v 8 0 + q f R P 4 3 + a f R P o 3 8 a / f N e 9 Y + r s M N X V q 8 O J t A 7 b w l 3 k s s x S C T 9 N E q d q B W a i H p V h p 4 h y C x B D v 8 A U E s B A i 0 A F A A C A A g A Z G 6 L V m / 8 c y u k A A A A 9 g A A A B I A A A A A A A A A A A A A A A A A A A A A A E N v b m Z p Z y 9 Q Y W N r Y W d l L n h t b F B L A Q I t A B Q A A g A I A G R u i 1 Y P y u m r p A A A A O k A A A A T A A A A A A A A A A A A A A A A A P A A A A B b Q 2 9 u d G V u d F 9 U e X B l c 1 0 u e G 1 s U E s B A i 0 A F A A C A A g A Z G 6 L V q K m Z D I T A w A A u x s A A B M A A A A A A A A A A A A A A A A A 4 Q E A A E Z v c m 1 1 b G F z L 1 N l Y 3 R p b 2 4 x L m 1 Q S w U G A A A A A A M A A w D C A A A A Q Q 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0 C o A A A A A A A C u K 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3 R y Y X R l Z 2 l l c z w v S X R l b V B h d G g + P C 9 J d G V t T G 9 j Y X R p b 2 4 + P F N 0 Y W J s Z U V u d H J p Z X M + P E V u d H J 5 I F R 5 c G U 9 I k l z U H J p d m F 0 Z S I g V m F s d W U 9 I m w w I i A v P j x F b n R y e S B U e X B l P S J G a W x s R W 5 h Y m x l Z C I g V m F s d W U 9 I m w w I i A v P j x F b n R y e S B U e X B l P S J G a W x s T G F z d F V w Z G F 0 Z W Q i I F Z h b H V l P S J k M j A y M y 0 w N C 0 x M V Q x N z o 1 M T o w N C 4 3 N T I 0 M T c 4 W i 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D b 2 x 1 b W 5 U e X B l c y I g V m F s d W U 9 I n N C U V V E Q X d Z P S I g L z 4 8 R W 5 0 c n k g V H l w Z T 0 i R m l s b G V k Q 2 9 t c G x l d G V S Z X N 1 b H R U b 1 d v c m t z a G V l d C I g V m F s d W U 9 I m w w I i A v P j x F b n R y e S B U e X B l P S J G a W x s T 2 J q Z W N 0 V H l w Z S I g V m F s d W U 9 I n N Q a X Z v d F R h Y m x l I i A v P j x F b n R y e S B U e X B l P S J G a W x s V G 9 E Y X R h T W 9 k Z W x F b m F i b G V k I i B W Y W x 1 Z T 0 i b D E i I C 8 + P E V u d H J 5 I F R 5 c G U 9 I l B p d m 9 0 T 2 J q Z W N 0 T m F t Z S I g V m F s d W U 9 I n N H c m F w a H M g J m F t c D s g V G F i b G V z I V B p d m 9 0 V G F i b G U x M i I g L z 4 8 R W 5 0 c n k g V H l w Z T 0 i R m l s b F N 0 Y X R 1 c y I g V m F s d W U 9 I n N D b 2 1 w b G V 0 Z S I g L z 4 8 R W 5 0 c n k g V H l w Z T 0 i U m V s Y X R p b 2 5 z a G l w S W 5 m b 0 N v b n R h a W 5 l c i I g V m F s d W U 9 I n N 7 J n F 1 b 3 Q 7 Y 2 9 s d W 1 u Q 2 9 1 b n Q m c X V v d D s 6 N S w m c X V v d D t r Z X l D b 2 x 1 b W 5 O Y W 1 l c y Z x d W 9 0 O z p b X S w m c X V v d D t x d W V y e V J l b G F 0 a W 9 u c 2 h p c H M m c X V v d D s 6 W 1 0 s J n F 1 b 3 Q 7 Y 2 9 s d W 1 u S W R l b n R p d G l l c y Z x d W 9 0 O z p b J n F 1 b 3 Q 7 U 2 V j d G l v b j E v U 3 R y Y X R l Z 2 l l c y 9 V b n B p d m 9 0 Z W Q g Q 2 9 s d W 1 u c y 5 7 U m V x d W V z d G V k L D B 9 J n F 1 b 3 Q 7 L C Z x d W 9 0 O 1 N l Y 3 R p b 2 4 x L 1 N 0 c m F 0 Z W d p Z X M v V W 5 w a X Z v d G V k I E N v b H V t b n M u e 0 Z 1 b m R p b m c g Q W 1 v d W 5 0 L D F 9 J n F 1 b 3 Q 7 L C Z x d W 9 0 O 1 N l Y 3 R p b 2 4 x L 1 N 0 c m F 0 Z W d p Z X M v V W 5 w a X Z v d G V k I E N v b H V t b n M u e 0 1 1 b H R p L X l l Y X I g W W V h c i A y L D J 9 J n F 1 b 3 Q 7 L C Z x d W 9 0 O 1 N l Y 3 R p b 2 4 x L 1 N 0 c m F 0 Z W d p Z X M v V W 5 w a X Z v d G V k I E N v b H V t b n M u e 0 1 1 b H R p L X l l Y X I g W W V h c i A z L D N 9 J n F 1 b 3 Q 7 L C Z x d W 9 0 O 1 N l Y 3 R p b 2 4 x L 1 N 0 c m F 0 Z W d p Z X M v Q 2 x l Y W 5 l Z C B U Z X h 0 L n t W Y W x 1 Z S w 0 f S Z x d W 9 0 O 1 0 s J n F 1 b 3 Q 7 Q 2 9 s d W 1 u Q 2 9 1 b n Q m c X V v d D s 6 N S w m c X V v d D t L Z X l D b 2 x 1 b W 5 O Y W 1 l c y Z x d W 9 0 O z p b X S w m c X V v d D t D b 2 x 1 b W 5 J Z G V u d G l 0 a W V z J n F 1 b 3 Q 7 O l s m c X V v d D t T Z W N 0 a W 9 u M S 9 T d H J h d G V n a W V z L 1 V u c G l 2 b 3 R l Z C B D b 2 x 1 b W 5 z L n t S Z X F 1 Z X N 0 Z W Q s M H 0 m c X V v d D s s J n F 1 b 3 Q 7 U 2 V j d G l v b j E v U 3 R y Y X R l Z 2 l l c y 9 V b n B p d m 9 0 Z W Q g Q 2 9 s d W 1 u c y 5 7 R n V u Z G l u Z y B B b W 9 1 b n Q s M X 0 m c X V v d D s s J n F 1 b 3 Q 7 U 2 V j d G l v b j E v U 3 R y Y X R l Z 2 l l c y 9 V b n B p d m 9 0 Z W Q g Q 2 9 s d W 1 u c y 5 7 T X V s d G k t e W V h c i B Z Z W F y I D I s M n 0 m c X V v d D s s J n F 1 b 3 Q 7 U 2 V j d G l v b j E v U 3 R y Y X R l Z 2 l l c y 9 V b n B p d m 9 0 Z W Q g Q 2 9 s d W 1 u c y 5 7 T X V s d G k t e W V h c i B Z Z W F y I D M s M 3 0 m c X V v d D s s J n F 1 b 3 Q 7 U 2 V j d G l v b j E v U 3 R y Y X R l Z 2 l l c y 9 D b G V h b m V k I F R l e H Q u e 1 Z h b H V l L D R 9 J n F 1 b 3 Q 7 X S w m c X V v d D t S Z W x h d G l v b n N o a X B J b m Z v J n F 1 b 3 Q 7 O l t d f S I g L z 4 8 R W 5 0 c n k g V H l w Z T 0 i R m l s b E N v b H V t b k 5 h b W V z I i B W Y W x 1 Z T 0 i c 1 s m c X V v d D t S Z X F 1 Z X N 0 Z W Q m c X V v d D s s J n F 1 b 3 Q 7 R n V u Z G l u Z y B B b W 9 1 b n Q m c X V v d D s s J n F 1 b 3 Q 7 T X V s d G k t e W V h c i B Z Z W F y I D I m c X V v d D s s J n F 1 b 3 Q 7 T X V s d G k t e W V h c i B Z Z W F y I D M m c X V v d D s s J n F 1 b 3 Q 7 V m F s d W U m c X V v d D t d I i A v P j x F b n R y e S B U e X B l P S J R d W V y e U l E I i B W Y W x 1 Z T 0 i c 2 Y z N D k 4 M D B j L T E 0 Y z c t N G Y x M i 0 4 Y j I x L W J k O G E z M m E 0 N j M 3 O C I g L z 4 8 R W 5 0 c n k g V H l w Z T 0 i R m l s b E V y c m 9 y Q 2 9 1 b n Q i I F Z h b H V l P S J s M C I g L z 4 8 R W 5 0 c n k g V H l w Z T 0 i R m l s b E V y c m 9 y Q 2 9 k Z S I g V m F s d W U 9 I n N V b m t u b 3 d u I i A v P j x F b n R y e S B U e X B l P S J G a W x s Q 2 9 1 b n Q i I F Z h b H V l P S J s N T I i I C 8 + P E V u d H J 5 I F R 5 c G U 9 I k F k Z G V k V G 9 E Y X R h T W 9 k Z W w i I F Z h b H V l P S J s M S I g L z 4 8 L 1 N 0 Y W J s Z U V u d H J p Z X M + P C 9 J d G V t P j x J d G V t P j x J d G V t T G 9 j Y X R p b 2 4 + P E l 0 Z W 1 U e X B l P k Z v c m 1 1 b G E 8 L 0 l 0 Z W 1 U e X B l P j x J d G V t U G F 0 a D 5 T Z W N 0 a W 9 u M S 9 T d H J h d G V n a W V z L 1 N v d X J j Z T w v S X R l b V B h d G g + P C 9 J d G V t T G 9 j Y X R p b 2 4 + P F N 0 Y W J s Z U V u d H J p Z X M g L z 4 8 L 0 l 0 Z W 0 + P E l 0 Z W 0 + P E l 0 Z W 1 M b 2 N h d G l v b j 4 8 S X R l b V R 5 c G U + R m 9 y b X V s Y T w v S X R l b V R 5 c G U + P E l 0 Z W 1 Q Y X R o P l N l Y 3 R p b 2 4 x L 1 N 0 c m F 0 Z W d p Z X M v Q 2 h h b m d l Z C U y M F R 5 c G U 8 L 0 l 0 Z W 1 Q Y X R o P j w v S X R l b U x v Y 2 F 0 a W 9 u P j x T d G F i b G V F b n R y a W V z I C 8 + P C 9 J d G V t P j x J d G V t P j x J d G V t T G 9 j Y X R p b 2 4 + P E l 0 Z W 1 U e X B l P k Z v c m 1 1 b G E 8 L 0 l 0 Z W 1 U e X B l P j x J d G V t U G F 0 a D 5 T Z W N 0 a W 9 u M S 9 T d H J h d G V n a W V z L 1 J l b W 9 2 Z W Q l M j B D b 2 x 1 b W 5 z P C 9 J d G V t U G F 0 a D 4 8 L 0 l 0 Z W 1 M b 2 N h d G l v b j 4 8 U 3 R h Y m x l R W 5 0 c m l l c y A v P j w v S X R l b T 4 8 S X R l b T 4 8 S X R l b U x v Y 2 F 0 a W 9 u P j x J d G V t V H l w Z T 5 G b 3 J t d W x h P C 9 J d G V t V H l w Z T 4 8 S X R l b V B h d G g + U 2 V j d G l v b j E v U 3 R y Y X R l Z 2 l l c y 9 G a W x 0 Z X J l Z C U y M F J v d 3 M 8 L 0 l 0 Z W 1 Q Y X R o P j w v S X R l b U x v Y 2 F 0 a W 9 u P j x T d G F i b G V F b n R y a W V z I C 8 + P C 9 J d G V t P j x J d G V t P j x J d G V t T G 9 j Y X R p b 2 4 + P E l 0 Z W 1 U e X B l P k Z v c m 1 1 b G E 8 L 0 l 0 Z W 1 U e X B l P j x J d G V t U G F 0 a D 5 T Z W N 0 a W 9 u M S 9 T d H J h d G V n a W V z L 1 J l b W 9 2 Z W Q l M j B D b 2 x 1 b W 5 z M T w v S X R l b V B h d G g + P C 9 J d G V t T G 9 j Y X R p b 2 4 + P F N 0 Y W J s Z U V u d H J p Z X M g L z 4 8 L 0 l 0 Z W 0 + P E l 0 Z W 0 + P E l 0 Z W 1 M b 2 N h d G l v b j 4 8 S X R l b V R 5 c G U + R m 9 y b X V s Y T w v S X R l b V R 5 c G U + P E l 0 Z W 1 Q Y X R o P l N l Y 3 R p b 2 4 x L 1 N 0 c m F 0 Z W d p Z X M v U 3 B s a X Q l M j B D b 2 x 1 b W 4 l M j B i e S U y M E R l b G l t a X R l c j w v S X R l b V B h d G g + P C 9 J d G V t T G 9 j Y X R p b 2 4 + P F N 0 Y W J s Z U V u d H J p Z X M g L z 4 8 L 0 l 0 Z W 0 + P E l 0 Z W 0 + P E l 0 Z W 1 M b 2 N h d G l v b j 4 8 S X R l b V R 5 c G U + R m 9 y b X V s Y T w v S X R l b V R 5 c G U + P E l 0 Z W 1 Q Y X R o P l N l Y 3 R p b 2 4 x L 1 N 0 c m F 0 Z W d p Z X M v Q 2 h h b m d l Z C U y M F R 5 c G U x P C 9 J d G V t U G F 0 a D 4 8 L 0 l 0 Z W 1 M b 2 N h d G l v b j 4 8 U 3 R h Y m x l R W 5 0 c m l l c y A v P j w v S X R l b T 4 8 S X R l b T 4 8 S X R l b U x v Y 2 F 0 a W 9 u P j x J d G V t V H l w Z T 5 G b 3 J t d W x h P C 9 J d G V t V H l w Z T 4 8 S X R l b V B h d G g + U 2 V j d G l v b j E v U 3 R y Y X R l Z 2 l l c y 9 V b n B p d m 9 0 Z W Q l M j B D b 2 x 1 b W 5 z P C 9 J d G V t U G F 0 a D 4 8 L 0 l 0 Z W 1 M b 2 N h d G l v b j 4 8 U 3 R h Y m x l R W 5 0 c m l l c y A v P j w v S X R l b T 4 8 S X R l b T 4 8 S X R l b U x v Y 2 F 0 a W 9 u P j x J d G V t V H l w Z T 5 G b 3 J t d W x h P C 9 J d G V t V H l w Z T 4 8 S X R l b V B h d G g + U 2 V j d G l v b j E v U 3 R y Y X R l Z 2 l l c y 9 S Z W 1 v d m V k J T I w Q 2 9 s d W 1 u c z I 8 L 0 l 0 Z W 1 Q Y X R o P j w v S X R l b U x v Y 2 F 0 a W 9 u P j x T d G F i b G V F b n R y a W V z I C 8 + P C 9 J d G V t P j x J d G V t P j x J d G V t T G 9 j Y X R p b 2 4 + P E l 0 Z W 1 U e X B l P k Z v c m 1 1 b G E 8 L 0 l 0 Z W 1 U e X B l P j x J d G V t U G F 0 a D 5 T Z W N 0 a W 9 u M S 9 T d H J h d G V n a W V z L 1 R y a W 1 t Z W Q l M j B U Z X h 0 P C 9 J d G V t U G F 0 a D 4 8 L 0 l 0 Z W 1 M b 2 N h d G l v b j 4 8 U 3 R h Y m x l R W 5 0 c m l l c y A v P j w v S X R l b T 4 8 S X R l b T 4 8 S X R l b U x v Y 2 F 0 a W 9 u P j x J d G V t V H l w Z T 5 G b 3 J t d W x h P C 9 J d G V t V H l w Z T 4 8 S X R l b V B h d G g + U 2 V j d G l v b j E v U 3 R y Y X R l Z 2 l l c y 9 D b G V h b m V k J T I w V G V 4 d D w v S X R l b V B h d G g + P C 9 J d G V t T G 9 j Y X R p b 2 4 + P F N 0 Y W J s Z U V u d H J p Z X M g L z 4 8 L 0 l 0 Z W 0 + P E l 0 Z W 0 + P E l 0 Z W 1 M b 2 N h d G l v b j 4 8 S X R l b V R 5 c G U + R m 9 y b X V s Y T w v S X R l b V R 5 c G U + P E l 0 Z W 1 Q Y X R o P l N l Y 3 R p b 2 4 x L 1 N 0 c m F 0 Z W d p Z X M l M j A o U m V x d W V z d C k 8 L 0 l 0 Z W 1 Q Y X R o P j w v S X R l b U x v Y 2 F 0 a W 9 u P j x T d G F i b G V F b n R y a W V z P j x F b n R y e S B U e X B l P S J J c 1 B y a X Z h d G U i I F Z h b H V l P S J s M C I g L z 4 8 R W 5 0 c n k g V H l w Z T 0 i R m l s b E V u Y W J s Z W Q i I F Z h b H V l P S J s M C I g L z 4 8 R W 5 0 c n k g V H l w Z T 0 i R m l s b E V y c m 9 y Q 2 9 1 b n 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F c n J v c k N v Z G U i I F Z h b H V l P S J z V W 5 r b m 9 3 b i I g L z 4 8 R W 5 0 c n k g V H l w Z T 0 i R m l s b G V k Q 2 9 t c G x l d G V S Z X N 1 b H R U b 1 d v c m t z a G V l d C I g V m F s d W U 9 I m w w I i A v P j x F b n R y e S B U e X B l P S J G a W x s T 2 J q Z W N 0 V H l w Z S I g V m F s d W U 9 I n N Q a X Z v d F R h Y m x l I i A v P j x F b n R y e S B U e X B l P S J G a W x s V G 9 E Y X R h T W 9 k Z W x F b m F i b G V k I i B W Y W x 1 Z T 0 i b D E i I C 8 + P E V u d H J 5 I F R 5 c G U 9 I l B p d m 9 0 T 2 J q Z W N 0 T m F t Z S I g V m F s d W U 9 I n N H c m F w a H M g J m F t c D s g V G F i b G V z I V B p d m 9 0 V G F i b G U x M i I g L z 4 8 R W 5 0 c n k g V H l w Z T 0 i R m l s b F N 0 Y X R 1 c y I g V m F s d W U 9 I n N D b 2 1 w b G V 0 Z S I g L z 4 8 R W 5 0 c n k g V H l w Z T 0 i Q W R k Z W R U b 0 R h d G F N b 2 R l b C I g V m F s d W U 9 I m w x I i A v P j x F b n R y e S B U e X B l P S J G a W x s Q 2 9 1 b n Q i I F Z h b H V l P S J s O T g i I C 8 + P E V u d H J 5 I F R 5 c G U 9 I l F 1 Z X J 5 S U Q i I F Z h b H V l P S J z Y T M 2 Y j c 5 N z U t N T J j M i 0 0 M G Q w L T l i Y m E t N D A 2 Y T B l N j M w Y m U 4 I i A v P j x F b n R y e S B U e X B l P S J G a W x s T G F z d F V w Z G F 0 Z W Q i I F Z h b H V l P S J k M j A y M y 0 w N C 0 x M V Q x N z o 1 M T o w N C 4 3 N T M 1 M D I w W i I g L z 4 8 R W 5 0 c n k g V H l w Z T 0 i R m l s b E N v b H V t b l R 5 c G V z I i B W Y W x 1 Z T 0 i c 0 J R W T 0 i I C 8 + P E V u d H J 5 I F R 5 c G U 9 I k Z p b G x D b 2 x 1 b W 5 O Y W 1 l c y I g V m F s d W U 9 I n N b J n F 1 b 3 Q 7 U m V x d W V z d G V k J n F 1 b 3 Q 7 L C Z x d W 9 0 O 1 Z h b H V l J n F 1 b 3 Q 7 X S I g L z 4 8 R W 5 0 c n k g V H l w Z T 0 i U m V s Y X R p b 2 5 z a G l w S W 5 m b 0 N v b n R h a W 5 l c i I g V m F s d W U 9 I n N 7 J n F 1 b 3 Q 7 Y 2 9 s d W 1 u Q 2 9 1 b n Q m c X V v d D s 6 M i w m c X V v d D t r Z X l D b 2 x 1 b W 5 O Y W 1 l c y Z x d W 9 0 O z p b X S w m c X V v d D t x d W V y e V J l b G F 0 a W 9 u c 2 h p c H M m c X V v d D s 6 W 1 0 s J n F 1 b 3 Q 7 Y 2 9 s d W 1 u S W R l b n R p d G l l c y Z x d W 9 0 O z p b J n F 1 b 3 Q 7 U 2 V j d G l v b j E v U 3 R y Y X R l Z 2 l l c y A o U m V x d W V z d C k v V W 5 w a X Z v d G V k I E N v b H V t b n M u e 1 J l c X V l c 3 R l Z C w w f S Z x d W 9 0 O y w m c X V v d D t T Z W N 0 a W 9 u M S 9 T d H J h d G V n a W V z I C h S Z X F 1 Z X N 0 K S 9 D b G V h b m V k I F R l e H Q u e 1 Z h b H V l L D F 9 J n F 1 b 3 Q 7 X S w m c X V v d D t D b 2 x 1 b W 5 D b 3 V u d C Z x d W 9 0 O z o y L C Z x d W 9 0 O 0 t l e U N v b H V t b k 5 h b W V z J n F 1 b 3 Q 7 O l t d L C Z x d W 9 0 O 0 N v b H V t b k l k Z W 5 0 a X R p Z X M m c X V v d D s 6 W y Z x d W 9 0 O 1 N l Y 3 R p b 2 4 x L 1 N 0 c m F 0 Z W d p Z X M g K F J l c X V l c 3 Q p L 1 V u c G l 2 b 3 R l Z C B D b 2 x 1 b W 5 z L n t S Z X F 1 Z X N 0 Z W Q s M H 0 m c X V v d D s s J n F 1 b 3 Q 7 U 2 V j d G l v b j E v U 3 R y Y X R l Z 2 l l c y A o U m V x d W V z d C k v Q 2 x l Y W 5 l Z C B U Z X h 0 L n t W Y W x 1 Z S w x f S Z x d W 9 0 O 1 0 s J n F 1 b 3 Q 7 U m V s Y X R p b 2 5 z a G l w S W 5 m b y Z x d W 9 0 O z p b X X 0 i I C 8 + P E V u d H J 5 I F R 5 c G U 9 I k x v Y W R l Z F R v Q W 5 h b H l z a X N T Z X J 2 a W N l c y I g V m F s d W U 9 I m w w I i A v P j w v U 3 R h Y m x l R W 5 0 c m l l c z 4 8 L 0 l 0 Z W 0 + P E l 0 Z W 0 + P E l 0 Z W 1 M b 2 N h d G l v b j 4 8 S X R l b V R 5 c G U + R m 9 y b X V s Y T w v S X R l b V R 5 c G U + P E l 0 Z W 1 Q Y X R o P l N l Y 3 R p b 2 4 x L 1 N 0 c m F 0 Z W d p Z X M l M j A o U m V x d W V z d C k v U 2 9 1 c m N l P C 9 J d G V t U G F 0 a D 4 8 L 0 l 0 Z W 1 M b 2 N h d G l v b j 4 8 U 3 R h Y m x l R W 5 0 c m l l c y A v P j w v S X R l b T 4 8 S X R l b T 4 8 S X R l b U x v Y 2 F 0 a W 9 u P j x J d G V t V H l w Z T 5 G b 3 J t d W x h P C 9 J d G V t V H l w Z T 4 8 S X R l b V B h d G g + U 2 V j d G l v b j E v U 3 R y Y X R l Z 2 l l c y U y M C h S Z X F 1 Z X N 0 K S 9 D a G F u Z 2 V k J T I w V H l w Z T w v S X R l b V B h d G g + P C 9 J d G V t T G 9 j Y X R p b 2 4 + P F N 0 Y W J s Z U V u d H J p Z X M g L z 4 8 L 0 l 0 Z W 0 + P E l 0 Z W 0 + P E l 0 Z W 1 M b 2 N h d G l v b j 4 8 S X R l b V R 5 c G U + R m 9 y b X V s Y T w v S X R l b V R 5 c G U + P E l 0 Z W 1 Q Y X R o P l N l Y 3 R p b 2 4 x L 1 N 0 c m F 0 Z W d p Z X M l M j A o U m V x d W V z d C k v U m V t b 3 Z l Z C U y M E N v b H V t b n M 8 L 0 l 0 Z W 1 Q Y X R o P j w v S X R l b U x v Y 2 F 0 a W 9 u P j x T d G F i b G V F b n R y a W V z I C 8 + P C 9 J d G V t P j x J d G V t P j x J d G V t T G 9 j Y X R p b 2 4 + P E l 0 Z W 1 U e X B l P k Z v c m 1 1 b G E 8 L 0 l 0 Z W 1 U e X B l P j x J d G V t U G F 0 a D 5 T Z W N 0 a W 9 u M S 9 T d H J h d G V n a W V z J T I w K F J l c X V l c 3 Q p L 1 J l b W 9 2 Z W Q l M j B D b 2 x 1 b W 5 z M T w v S X R l b V B h d G g + P C 9 J d G V t T G 9 j Y X R p b 2 4 + P F N 0 Y W J s Z U V u d H J p Z X M g L z 4 8 L 0 l 0 Z W 0 + P E l 0 Z W 0 + P E l 0 Z W 1 M b 2 N h d G l v b j 4 8 S X R l b V R 5 c G U + R m 9 y b X V s Y T w v S X R l b V R 5 c G U + P E l 0 Z W 1 Q Y X R o P l N l Y 3 R p b 2 4 x L 1 N 0 c m F 0 Z W d p Z X M l M j A o U m V x d W V z d C k v U 3 B s a X Q l M j B D b 2 x 1 b W 4 l M j B i e S U y M E R l b G l t a X R l c j w v S X R l b V B h d G g + P C 9 J d G V t T G 9 j Y X R p b 2 4 + P F N 0 Y W J s Z U V u d H J p Z X M g L z 4 8 L 0 l 0 Z W 0 + P E l 0 Z W 0 + P E l 0 Z W 1 M b 2 N h d G l v b j 4 8 S X R l b V R 5 c G U + R m 9 y b X V s Y T w v S X R l b V R 5 c G U + P E l 0 Z W 1 Q Y X R o P l N l Y 3 R p b 2 4 x L 1 N 0 c m F 0 Z W d p Z X M l M j A o U m V x d W V z d C k v Q 2 h h b m d l Z C U y M F R 5 c G U x P C 9 J d G V t U G F 0 a D 4 8 L 0 l 0 Z W 1 M b 2 N h d G l v b j 4 8 U 3 R h Y m x l R W 5 0 c m l l c y A v P j w v S X R l b T 4 8 S X R l b T 4 8 S X R l b U x v Y 2 F 0 a W 9 u P j x J d G V t V H l w Z T 5 G b 3 J t d W x h P C 9 J d G V t V H l w Z T 4 8 S X R l b V B h d G g + U 2 V j d G l v b j E v U 3 R y Y X R l Z 2 l l c y U y M C h S Z X F 1 Z X N 0 K S 9 V b n B p d m 9 0 Z W Q l M j B D b 2 x 1 b W 5 z P C 9 J d G V t U G F 0 a D 4 8 L 0 l 0 Z W 1 M b 2 N h d G l v b j 4 8 U 3 R h Y m x l R W 5 0 c m l l c y A v P j w v S X R l b T 4 8 S X R l b T 4 8 S X R l b U x v Y 2 F 0 a W 9 u P j x J d G V t V H l w Z T 5 G b 3 J t d W x h P C 9 J d G V t V H l w Z T 4 8 S X R l b V B h d G g + U 2 V j d G l v b j E v U 3 R y Y X R l Z 2 l l c y U y M C h S Z X F 1 Z X N 0 K S 9 S Z W 1 v d m V k J T I w Q 2 9 s d W 1 u c z I 8 L 0 l 0 Z W 1 Q Y X R o P j w v S X R l b U x v Y 2 F 0 a W 9 u P j x T d G F i b G V F b n R y a W V z I C 8 + P C 9 J d G V t P j x J d G V t P j x J d G V t T G 9 j Y X R p b 2 4 + P E l 0 Z W 1 U e X B l P k Z v c m 1 1 b G E 8 L 0 l 0 Z W 1 U e X B l P j x J d G V t U G F 0 a D 5 T Z W N 0 a W 9 u M S 9 T d H J h d G V n a W V z J T I w K F J l c X V l c 3 Q p L 1 R y a W 1 t Z W Q l M j B U Z X h 0 P C 9 J d G V t U G F 0 a D 4 8 L 0 l 0 Z W 1 M b 2 N h d G l v b j 4 8 U 3 R h Y m x l R W 5 0 c m l l c y A v P j w v S X R l b T 4 8 S X R l b T 4 8 S X R l b U x v Y 2 F 0 a W 9 u P j x J d G V t V H l w Z T 5 G b 3 J t d W x h P C 9 J d G V t V H l w Z T 4 8 S X R l b V B h d G g + U 2 V j d G l v b j E v U 3 R y Y X R l Z 2 l l c y U y M C h S Z X F 1 Z X N 0 K S 9 D b G V h b m V k J T I w V G V 4 d D w v S X R l b V B h d G g + P C 9 J d G V t T G 9 j Y X R p b 2 4 + P F N 0 Y W J s Z U V u d H J p Z X M g L z 4 8 L 0 l 0 Z W 0 + P E l 0 Z W 0 + P E l 0 Z W 1 M b 2 N h d G l v b j 4 8 S X R l b V R 5 c G U + R m 9 y b X V s Y T w v S X R l b V R 5 c G U + P E l 0 Z W 1 Q Y X R o P l N l Y 3 R p b 2 4 x L 1 N 0 c m F 0 Z W d p Z X M l M j B G a W x 0 Z X I 8 L 0 l 0 Z W 1 Q Y X R o P j w v S X R l b U x v Y 2 F 0 a W 9 u P j x T d G F i b G V F b n R y a W V z P j x F b n R y e S B U e X B l P S J J c 1 B y a X Z h d G U i I F Z h b H V l P S J s M C I g L z 4 8 R W 5 0 c n k g V H l w Z T 0 i R m l s b E V u Y W J s Z W Q i I F Z h b H V l P S J s M C I g L z 4 8 R W 5 0 c n k g V H l w Z T 0 i R m l s b E V y c m 9 y Q 2 9 1 b n Q i I F Z h b H V l P S J s M C I g L z 4 8 R W 5 0 c n k g V H l w Z T 0 i R m l s b E V y c m 9 y Q 2 9 k Z S I g V m F s d W U 9 I n N V b m t u b 3 d u 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E N v d W 5 0 I i B W Y W x 1 Z T 0 i b D U i I C 8 + P E V u d H J 5 I F R 5 c G U 9 I k Z p b G x l Z E N v b X B s Z X R l U m V z d W x 0 V G 9 X b 3 J r c 2 h l Z X Q i I F Z h b H V l P S J s M C I g L z 4 8 R W 5 0 c n k g V H l w Z T 0 i R m l s b E 9 i a m V j d F R 5 c G U i I F Z h b H V l P S J z U G l 2 b 3 R U Y W J s Z S I g L z 4 8 R W 5 0 c n k g V H l w Z T 0 i R m l s b F R v R G F 0 Y U 1 v Z G V s R W 5 h Y m x l Z C I g V m F s d W U 9 I m w x I i A v P j x F b n R y e S B U e X B l P S J Q a X Z v d E 9 i a m V j d E 5 h b W U i I F Z h b H V l P S J z R 3 J h c G h z I C Z h b X A 7 I F R h Y m x l c y F Q a X Z v d F R h Y m x l M T I i I C 8 + P E V u d H J 5 I F R 5 c G U 9 I k Z p b G x D b 2 x 1 b W 5 O Y W 1 l c y I g V m F s d W U 9 I n N b J n F 1 b 3 Q 7 V m F s d W U m c X V v d D t d I i A v P j x F b n R y e S B U e X B l P S J B Z G R l Z F R v R G F 0 Y U 1 v Z G V s I i B W Y W x 1 Z T 0 i b D E i I C 8 + P E V u d H J 5 I F R 5 c G U 9 I k Z p b G x T d G F 0 d X M i I F Z h b H V l P S J z Q 2 9 t c G x l d G U i I C 8 + P E V u d H J 5 I F R 5 c G U 9 I l F 1 Z X J 5 S U Q i I F Z h b H V l P S J z Y z F l Z T M w Y j A t N 2 F m N S 0 0 M G U z L T k 0 N z E t Y j A w Y W I 1 N z A 5 Y m Y z I i A v P j x F b n R y e S B U e X B l P S J G a W x s T G F z d F V w Z G F 0 Z W Q i I F Z h b H V l P S J k M j A y M y 0 w N C 0 x M V Q x N z o 1 M T o w N C 4 3 N T M 1 M D I w W i I g L z 4 8 R W 5 0 c n k g V H l w Z T 0 i R m l s b E N v b H V t b l R 5 c G V z I i B W Y W x 1 Z T 0 i c 0 J n P T 0 i I C 8 + P E V u d H J 5 I F R 5 c G U 9 I l J l b G F 0 a W 9 u c 2 h p c E l u Z m 9 D b 2 5 0 Y W l u Z X I i I F Z h b H V l P S J z e y Z x d W 9 0 O 2 N v b H V t b k N v d W 5 0 J n F 1 b 3 Q 7 O j E s J n F 1 b 3 Q 7 a 2 V 5 Q 2 9 s d W 1 u T m F t Z X M m c X V v d D s 6 W y Z x d W 9 0 O 1 Z h b H V l J n F 1 b 3 Q 7 X S w m c X V v d D t x d W V y e V J l b G F 0 a W 9 u c 2 h p c H M m c X V v d D s 6 W 1 0 s J n F 1 b 3 Q 7 Y 2 9 s d W 1 u S W R l b n R p d G l l c y Z x d W 9 0 O z p b J n F 1 b 3 Q 7 U 2 V j d G l v b j E v U 3 R y Y X R l Z 2 l l c y B G a W x 0 Z X I v Q 2 x l Y W 5 l Z C B U Z X h 0 L n t W Y W x 1 Z S w x f S Z x d W 9 0 O 1 0 s J n F 1 b 3 Q 7 Q 2 9 s d W 1 u Q 2 9 1 b n Q m c X V v d D s 6 M S w m c X V v d D t L Z X l D b 2 x 1 b W 5 O Y W 1 l c y Z x d W 9 0 O z p b J n F 1 b 3 Q 7 V m F s d W U m c X V v d D t d L C Z x d W 9 0 O 0 N v b H V t b k l k Z W 5 0 a X R p Z X M m c X V v d D s 6 W y Z x d W 9 0 O 1 N l Y 3 R p b 2 4 x L 1 N 0 c m F 0 Z W d p Z X M g R m l s d G V y L 0 N s Z W F u Z W Q g V G V 4 d C 5 7 V m F s d W U s M X 0 m c X V v d D t d L C Z x d W 9 0 O 1 J l b G F 0 a W 9 u c 2 h p c E l u Z m 8 m c X V v d D s 6 W 1 1 9 I i A v P j x F b n R y e S B U e X B l P S J M b 2 F k Z W R U b 0 F u Y W x 5 c 2 l z U 2 V y d m l j Z X M i I F Z h b H V l P S J s M C I g L z 4 8 L 1 N 0 Y W J s Z U V u d H J p Z X M + P C 9 J d G V t P j x J d G V t P j x J d G V t T G 9 j Y X R p b 2 4 + P E l 0 Z W 1 U e X B l P k Z v c m 1 1 b G E 8 L 0 l 0 Z W 1 U e X B l P j x J d G V t U G F 0 a D 5 T Z W N 0 a W 9 u M S 9 T d H J h d G V n a W V z J T I w R m l s d G V y L 1 N v d X J j Z T w v S X R l b V B h d G g + P C 9 J d G V t T G 9 j Y X R p b 2 4 + P F N 0 Y W J s Z U V u d H J p Z X M g L z 4 8 L 0 l 0 Z W 0 + P E l 0 Z W 0 + P E l 0 Z W 1 M b 2 N h d G l v b j 4 8 S X R l b V R 5 c G U + R m 9 y b X V s Y T w v S X R l b V R 5 c G U + P E l 0 Z W 1 Q Y X R o P l N l Y 3 R p b 2 4 x L 1 N 0 c m F 0 Z W d p Z X M l M j B G a W x 0 Z X I v Q 2 h h b m d l Z C U y M F R 5 c G U 8 L 0 l 0 Z W 1 Q Y X R o P j w v S X R l b U x v Y 2 F 0 a W 9 u P j x T d G F i b G V F b n R y a W V z I C 8 + P C 9 J d G V t P j x J d G V t P j x J d G V t T G 9 j Y X R p b 2 4 + P E l 0 Z W 1 U e X B l P k Z v c m 1 1 b G E 8 L 0 l 0 Z W 1 U e X B l P j x J d G V t U G F 0 a D 5 T Z W N 0 a W 9 u M S 9 T d H J h d G V n a W V z J T I w R m l s d G V y L 1 J l b W 9 2 Z W Q l M j B D b 2 x 1 b W 5 z P C 9 J d G V t U G F 0 a D 4 8 L 0 l 0 Z W 1 M b 2 N h d G l v b j 4 8 U 3 R h Y m x l R W 5 0 c m l l c y A v P j w v S X R l b T 4 8 S X R l b T 4 8 S X R l b U x v Y 2 F 0 a W 9 u P j x J d G V t V H l w Z T 5 G b 3 J t d W x h P C 9 J d G V t V H l w Z T 4 8 S X R l b V B h d G g + U 2 V j d G l v b j E v U 3 R y Y X R l Z 2 l l c y U y M E Z p b H R l c i 9 S Z W 1 v d m V k J T I w Q 2 9 s d W 1 u c z E 8 L 0 l 0 Z W 1 Q Y X R o P j w v S X R l b U x v Y 2 F 0 a W 9 u P j x T d G F i b G V F b n R y a W V z I C 8 + P C 9 J d G V t P j x J d G V t P j x J d G V t T G 9 j Y X R p b 2 4 + P E l 0 Z W 1 U e X B l P k Z v c m 1 1 b G E 8 L 0 l 0 Z W 1 U e X B l P j x J d G V t U G F 0 a D 5 T Z W N 0 a W 9 u M S 9 T d H J h d G V n a W V z J T I w R m l s d G V y L 1 N w b G l 0 J T I w Q 2 9 s d W 1 u J T I w Y n k l M j B E Z W x p b W l 0 Z X I 8 L 0 l 0 Z W 1 Q Y X R o P j w v S X R l b U x v Y 2 F 0 a W 9 u P j x T d G F i b G V F b n R y a W V z I C 8 + P C 9 J d G V t P j x J d G V t P j x J d G V t T G 9 j Y X R p b 2 4 + P E l 0 Z W 1 U e X B l P k Z v c m 1 1 b G E 8 L 0 l 0 Z W 1 U e X B l P j x J d G V t U G F 0 a D 5 T Z W N 0 a W 9 u M S 9 T d H J h d G V n a W V z J T I w R m l s d G V y L 0 N o Y W 5 n Z W Q l M j B U e X B l M T w v S X R l b V B h d G g + P C 9 J d G V t T G 9 j Y X R p b 2 4 + P F N 0 Y W J s Z U V u d H J p Z X M g L z 4 8 L 0 l 0 Z W 0 + P E l 0 Z W 0 + P E l 0 Z W 1 M b 2 N h d G l v b j 4 8 S X R l b V R 5 c G U + R m 9 y b X V s Y T w v S X R l b V R 5 c G U + P E l 0 Z W 1 Q Y X R o P l N l Y 3 R p b 2 4 x L 1 N 0 c m F 0 Z W d p Z X M l M j B G a W x 0 Z X I v V W 5 w a X Z v d G V k J T I w Q 2 9 s d W 1 u c z w v S X R l b V B h d G g + P C 9 J d G V t T G 9 j Y X R p b 2 4 + P F N 0 Y W J s Z U V u d H J p Z X M g L z 4 8 L 0 l 0 Z W 0 + P E l 0 Z W 0 + P E l 0 Z W 1 M b 2 N h d G l v b j 4 8 S X R l b V R 5 c G U + R m 9 y b X V s Y T w v S X R l b V R 5 c G U + P E l 0 Z W 1 Q Y X R o P l N l Y 3 R p b 2 4 x L 1 N 0 c m F 0 Z W d p Z X M l M j B G a W x 0 Z X I v U m V t b 3 Z l Z C U y M E N v b H V t b n M y P C 9 J d G V t U G F 0 a D 4 8 L 0 l 0 Z W 1 M b 2 N h d G l v b j 4 8 U 3 R h Y m x l R W 5 0 c m l l c y A v P j w v S X R l b T 4 8 S X R l b T 4 8 S X R l b U x v Y 2 F 0 a W 9 u P j x J d G V t V H l w Z T 5 G b 3 J t d W x h P C 9 J d G V t V H l w Z T 4 8 S X R l b V B h d G g + U 2 V j d G l v b j E v U 3 R y Y X R l Z 2 l l c y U y M E Z p b H R l c i 9 U c m l t b W V k J T I w V G V 4 d D w v S X R l b V B h d G g + P C 9 J d G V t T G 9 j Y X R p b 2 4 + P F N 0 Y W J s Z U V u d H J p Z X M g L z 4 8 L 0 l 0 Z W 0 + P E l 0 Z W 0 + P E l 0 Z W 1 M b 2 N h d G l v b j 4 8 S X R l b V R 5 c G U + R m 9 y b X V s Y T w v S X R l b V R 5 c G U + P E l 0 Z W 1 Q Y X R o P l N l Y 3 R p b 2 4 x L 1 N 0 c m F 0 Z W d p Z X M l M j B G a W x 0 Z X I v Q 2 x l Y W 5 l Z C U y M F R l e H Q 8 L 0 l 0 Z W 1 Q Y X R o P j w v S X R l b U x v Y 2 F 0 a W 9 u P j x T d G F i b G V F b n R y a W V z I C 8 + P C 9 J d G V t P j x J d G V t P j x J d G V t T G 9 j Y X R p b 2 4 + P E l 0 Z W 1 U e X B l P k Z v c m 1 1 b G E 8 L 0 l 0 Z W 1 U e X B l P j x J d G V t U G F 0 a D 5 T Z W N 0 a W 9 u M S 9 T d H J h d G V n a W V z J T I w R m l s d G V y L 1 J l b W 9 2 Z W Q l M j B D b 2 x 1 b W 5 z M z w v S X R l b V B h d G g + P C 9 J d G V t T G 9 j Y X R p b 2 4 + P F N 0 Y W J s Z U V u d H J p Z X M g L z 4 8 L 0 l 0 Z W 0 + P E l 0 Z W 0 + P E l 0 Z W 1 M b 2 N h d G l v b j 4 8 S X R l b V R 5 c G U + R m 9 y b X V s Y T w v S X R l b V R 5 c G U + P E l 0 Z W 1 Q Y X R o P l N l Y 3 R p b 2 4 x L 1 N 0 c m F 0 Z W d p Z X M l M j B G a W x 0 Z X I v U m V t b 3 Z l Z C U y M E R 1 c G x p Y 2 F 0 Z X M 8 L 0 l 0 Z W 1 Q Y X R o P j w v S X R l b U x v Y 2 F 0 a W 9 u P j x T d G F i b G V F b n R y a W V z I C 8 + P C 9 J d G V t P j w v S X R l b X M + P C 9 M b 2 N h b F B h Y 2 t h Z 2 V N Z X R h Z G F 0 Y U Z p b G U + F g A A A F B L B Q Y A A A A A A A A A A A A A A A A A A A A A A A D a A A A A A Q A A A N C M n d 8 B F d E R j H o A w E / C l + s B A A A A f d D 8 + I z 3 g k u c l 3 M A d d N s t Q A A A A A C A A A A A A A D Z g A A w A A A A B A A A A C Q Y L U L J F e W z Z F D m q e U c D E 8 A A A A A A S A A A C g A A A A E A A A A N A n o f y T P B + v 0 Y z Z g S G 8 4 O B Q A A A A g r j 4 X i r L A v l 2 Z Y y A 2 z U L O n h j T 8 z W Z g a w Q c M i n i u 6 t K n m I / S b 8 B p j c J 5 l x r T + b U p H Q i t 3 i H C / + g L L b T Z h A o b + 8 S 0 x o A s T 2 q N k Y c X p I r + 4 / b 0 U A A A A m 6 3 A i z 6 o v 5 l 3 4 q x q V r K S 3 J O + E 7 Y = < / D a t a M a s h u p > 
</file>

<file path=customXml/item11.xml>��< ? x m l   v e r s i o n = " 1 . 0 "   e n c o d i n g = " U T F - 1 6 " ? > < G e m i n i   x m l n s = " h t t p : / / g e m i n i / p i v o t c u s t o m i z a t i o n / 5 2 d 3 f 3 4 6 - 6 2 7 6 - 4 5 7 f - a 5 d 2 - d 6 b 0 3 6 4 4 3 8 a f " > < C u s t o m C o n t e n t > < ! [ C D A T A [ < ? x m l   v e r s i o n = " 1 . 0 "   e n c o d i n g = " u t f - 1 6 " ? > < S e t t i n g s > < C a l c u l a t e d F i e l d s > < i t e m > < M e a s u r e N a m e > M a x   R e q u e s t e d < / M e a s u r e N a m e > < D i s p l a y N a m e > M a x   R e q u e s t e d < / D i s p l a y N a m e > < V i s i b l e > F a l s e < / V i s i b l e > < / i t e m > < i t e m > < M e a s u r e N a m e > M i n   R e q u e s t e d < / M e a s u r e N a m e > < D i s p l a y N a m e > M i n   R e q u e s t e d < / D i s p l a y N a m e > < V i s i b l e > F a l s e < / V i s i b l e > < / i t e m > < i t e m > < M e a s u r e N a m e > M e d i a n   R e q u e s t e d < / M e a s u r e N a m e > < D i s p l a y N a m e > M e d i a n   R e q u e s t e d < / D i s p l a y N a m e > < V i s i b l e > F a l s e < / V i s i b l e > < / i t e m > < i t e m > < M e a s u r e N a m e > M e a n   R e q u e s t e d < / M e a s u r e N a m e > < D i s p l a y N a m e > M e a n   R e q u e s t e d < / D i s p l a y N a m e > < V i s i b l e > F a l s e < / V i s i b l e > < / i t e m > < i t e m > < M e a s u r e N a m e > M a x   F u n d e d < / M e a s u r e N a m e > < D i s p l a y N a m e > M a x   F u n d e d < / D i s p l a y N a m e > < V i s i b l e > F a l s e < / V i s i b l e > < / i t e m > < i t e m > < M e a s u r e N a m e > M i n   F u n d e d < / M e a s u r e N a m e > < D i s p l a y N a m e > M i n   F u n d e d < / D i s p l a y N a m e > < V i s i b l e > F a l s e < / V i s i b l e > < / i t e m > < i t e m > < M e a s u r e N a m e > M e d i a n   F u n d e d < / M e a s u r e N a m e > < D i s p l a y N a m e > M e d i a n   F u n d e d < / D i s p l a y N a m e > < V i s i b l e > F a l s e < / V i s i b l e > < / i t e m > < i t e m > < M e a s u r e N a m e > M e a n   F u n d e d < / M e a s u r e N a m e > < D i s p l a y N a m e > M e a n   F u n d e d < / D i s p l a y N a m e > < V i s i b l e > F a l s e < / V i s i b l e > < / i t e m > < i t e m > < M e a s u r e N a m e > P r o j e c t s < / M e a s u r e N a m e > < D i s p l a y N a m e > P r o j e c t s < / D i s p l a y N a m e > < V i s i b l e > F a l s e < / V i s i b l e > < / i t e m > < i t e m > < M e a s u r e N a m e > M u l t i - Y e a r   P r o j e c t s < / M e a s u r e N a m e > < D i s p l a y N a m e > M u l t i - Y e a r   P r o j e c t s < / D i s p l a y N a m e > < V i s i b l e > F a l s e < / V i s i b l e > < / i t e m > < i t e m > < M e a s u r e N a m e > R e q u e s t e d   A m o u n t < / M e a s u r e N a m e > < D i s p l a y N a m e > R e q u e s t e d   A m o u n t < / D i s p l a y N a m e > < V i s i b l e > F a l s e < / V i s i b l e > < / i t e m > < i t e m > < M e a s u r e N a m e > F u n d e d   A m o u n t < / M e a s u r e N a m e > < D i s p l a y N a m e > F u n d e d   A m o u n t < / D i s p l a y N a m e > < V i s i b l e > F a l s e < / V i s i b l e > < / i t e m > < i t e m > < M e a s u r e N a m e > F i r s t   Y e a r   F u n d s < / M e a s u r e N a m e > < D i s p l a y N a m e > F i r s t   Y e a r   F u n d s < / D i s p l a y N a m e > < V i s i b l e > F a l s e < / V i s i b l e > < / i t e m > < i t e m > < M e a s u r e N a m e > S e c o n d   Y e a r   F u n d s < / M e a s u r e N a m e > < D i s p l a y N a m e > S e c o n d   Y e a r   F u n d s < / D i s p l a y N a m e > < V i s i b l e > F a l s e < / V i s i b l e > < / i t e m > < i t e m > < M e a s u r e N a m e > 2 0 2 0   U n s p e n t < / M e a s u r e N a m e > < D i s p l a y N a m e > 2 0 2 0   U n s p e n t < / D i s p l a y N a m e > < V i s i b l e > F a l s e < / V i s i b l e > < / i t e m > < i t e m > < M e a s u r e N a m e > 2 0 2 1   U n s p e n t < / M e a s u r e N a m e > < D i s p l a y N a m e > 2 0 2 1   U n s p e n t < / D i s p l a y N a m e > < V i s i b l e > F a l s e < / V i s i b l e > < / i t e m > < i t e m > < M e a s u r e N a m e > 2 0 2 2   U n s p e n t < / M e a s u r e N a m e > < D i s p l a y N a m e > 2 0 2 2   U n s p e n t < / D i s p l a y N a m e > < V i s i b l e > F a l s e < / V i s i b l e > < / i t e m > < i t e m > < M e a s u r e N a m e > 2 0 2 3   U n p s e n t < / M e a s u r e N a m e > < D i s p l a y N a m e > 2 0 2 3   U n p s e n t < / D i s p l a y N a m e > < V i s i b l e > F a l s e < / V i s i b l e > < / i t e m > < i t e m > < M e a s u r e N a m e > A d d i t i o n a l   E x i s t i n g   S l o t s   F u n d e d < / M e a s u r e N a m e > < D i s p l a y N a m e > A d d i t i o n a l   E x i s t i n g   S l o t s   F u n d e d < / D i s p l a y N a m e > < V i s i b l e > F a l s e < / V i s i b l e > < / i t e m > < i t e m > < M e a s u r e N a m e > N e w   S l o t s   F u n d e d < / M e a s u r e N a m e > < D i s p l a y N a m e > N e w   S l o t s   F u n d e d < / D i s p l a y N a m e > < V i s i b l e > F a l s e < / V i s i b l e > < / i t e m > < i t e m > < M e a s u r e N a m e > W e i g h t e d   A d d i t i o n a l   E x i s t i n g   S l o t s < / M e a s u r e N a m e > < D i s p l a y N a m e > W e i g h t e d   A d d i t i o n a l   E x i s t i n g   S l o t s < / D i s p l a y N a m e > < V i s i b l e > F a l s e < / V i s i b l e > < / i t e m > < i t e m > < M e a s u r e N a m e > W e i g h t e d   N e w   S l o t s < / M e a s u r e N a m e > < D i s p l a y N a m e > W e i g h t e d   N e w   S l o t s < / D i s p l a y N a m e > < V i s i b l e > F a l s e < / V i s i b l e > < / i t e m > < i t e m > < M e a s u r e N a m e > M a x   S c o r e < / M e a s u r e N a m e > < D i s p l a y N a m e > M a x   S c o r e < / D i s p l a y N a m e > < V i s i b l e > F a l s e < / V i s i b l e > < / i t e m > < i t e m > < M e a s u r e N a m e > M i n   S c o r e < / M e a s u r e N a m e > < D i s p l a y N a m e > M i n   S c o r e < / D i s p l a y N a m e > < V i s i b l e > F a l s e < / V i s i b l e > < / i t e m > < i t e m > < M e a s u r e N a m e > M e d i a n   S c o r e < / M e a s u r e N a m e > < D i s p l a y N a m e > M e d i a n   S c o r e < / D i s p l a y N a m e > < V i s i b l e > F a l s e < / V i s i b l e > < / i t e m > < i t e m > < M e a s u r e N a m e > M e a n   S c o r e < / M e a s u r e N a m e > < D i s p l a y N a m e > M e a n   S c o r e < / D i s p l a y N a m e > < V i s i b l e > F a l s e < / V i s i b l e > < / i t e m > < i t e m > < M e a s u r e N a m e > P r o j e c t s   F u n d e d < / M e a s u r e N a m e > < D i s p l a y N a m e > P r o j e c t s   F u n d e d < / D i s p l a y N a m e > < V i s i b l e > F a l s e < / V i s i b l e > < / i t e m > < i t e m > < M e a s u r e N a m e > M u l t i - Y e a r   P r o j e c t s   F u n d e d < / M e a s u r e N a m e > < D i s p l a y N a m e > M u l t i - Y e a r   P r o j e c t s   F u n d e d < / D i s p l a y N a m e > < V i s i b l e > F a l s e < / V i s i b l e > < / i t e m > < i t e m > < M e a s u r e N a m e > T h i r d   Y e a r   F u n d s < / M e a s u r e N a m e > < D i s p l a y N a m e > T h i r d   Y e a r   F u n d s < / D i s p l a y N a m e > < V i s i b l e > F a l s e < / V i s i b l e > < / i t e m > < i t e m > < M e a s u r e N a m e > R e q u e s t < / M e a s u r e N a m e > < D i s p l a y N a m e > R e q u e s t < / D i s p l a y N a m e > < V i s i b l e > F a l s e < / V i s i b l e > < / i t e m > < i t e m > < M e a s u r e N a m e > F i r s t   Y e a r   F u n d i n g < / M e a s u r e N a m e > < D i s p l a y N a m e > F i r s t   Y e a r   F u n d i n g < / D i s p l a y N a m e > < V i s i b l e > F a l s e < / V i s i b l e > < / i t e m > < i t e m > < M e a s u r e N a m e > S e c o n d   Y e a r   F u n d i n g < / M e a s u r e N a m e > < D i s p l a y N a m e > S e c o n d   Y e a r   F u n d i n g < / D i s p l a y N a m e > < V i s i b l e > F a l s e < / V i s i b l e > < / i t e m > < i t e m > < M e a s u r e N a m e > T h i r d   Y e a r   F u n d i n g < / M e a s u r e N a m e > < D i s p l a y N a m e > T h i r d   Y e a r   F u n d i n g < / D i s p l a y N a m e > < V i s i b l e > F a l s e < / V i s i b l e > < / i t e m > < / C a l c u l a t e d F i e l d s > < S A H o s t H a s h > 0 < / S A H o s t H a s h > < G e m i n i F i e l d L i s t V i s i b l e > T r u e < / G e m i n i F i e l d L i s t V i s i b l e > < / S e t t i n g s > ] ] > < / 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T a b l e X M L _ S t r a t e g i e s _ 1 f 3 1 6 b 7 b - 8 d b f - 4 b 5 7 - a a e c - 4 2 3 b 4 c 1 2 d 3 c 3 " > < C u s t o m C o n t e n t > < ! [ C D A T A [ < T a b l e W i d g e t G r i d S e r i a l i z a t i o n   x m l n s : x s d = " h t t p : / / w w w . w 3 . o r g / 2 0 0 1 / X M L S c h e m a "   x m l n s : x s i = " h t t p : / / w w w . w 3 . o r g / 2 0 0 1 / X M L S c h e m a - i n s t a n c e " > < C o l u m n S u g g e s t e d T y p e   / > < C o l u m n F o r m a t   / > < C o l u m n A c c u r a c y   / > < C o l u m n C u r r e n c y S y m b o l   / > < C o l u m n P o s i t i v e P a t t e r n   / > < C o l u m n N e g a t i v e P a t t e r n   / > < C o l u m n W i d t h s > < i t e m > < k e y > < s t r i n g > M u l t i - y e a r   Y e a r   3 < / s t r i n g > < / k e y > < v a l u e > < i n t > 2 0 4 < / i n t > < / v a l u e > < / i t e m > < i t e m > < k e y > < s t r i n g > M u l t i - y e a r   Y e a r   2 < / s t r i n g > < / k e y > < v a l u e > < i n t > 2 0 4 < / i n t > < / v a l u e > < / i t e m > < i t e m > < k e y > < s t r i n g > F u n d i n g   A m o u n t < / s t r i n g > < / k e y > < v a l u e > < i n t > 2 0 1 < / i n t > < / v a l u e > < / i t e m > < i t e m > < k e y > < s t r i n g > R e q u e s t e d < / s t r i n g > < / k e y > < v a l u e > < i n t > 1 4 6 < / i n t > < / v a l u e > < / i t e m > < i t e m > < k e y > < s t r i n g > V a l u e < / s t r i n g > < / k e y > < v a l u e > < i n t > 3 4 8 < / i n t > < / v a l u e > < / i t e m > < / C o l u m n W i d t h s > < C o l u m n D i s p l a y I n d e x > < i t e m > < k e y > < s t r i n g > M u l t i - y e a r   Y e a r   3 < / s t r i n g > < / k e y > < v a l u e > < i n t > 4 < / i n t > < / v a l u e > < / i t e m > < i t e m > < k e y > < s t r i n g > M u l t i - y e a r   Y e a r   2 < / s t r i n g > < / k e y > < v a l u e > < i n t > 3 < / i n t > < / v a l u e > < / i t e m > < i t e m > < k e y > < s t r i n g > F u n d i n g   A m o u n t < / s t r i n g > < / k e y > < v a l u e > < i n t > 2 < / i n t > < / v a l u e > < / i t e m > < i t e m > < k e y > < s t r i n g > R e q u e s t e d < / s t r i n g > < / k e y > < v a l u e > < i n t > 1 < / i n t > < / v a l u e > < / i t e m > < i t e m > < k e y > < s t r i n g > V a l u e < / s t r i n g > < / k e y > < v a l u e > < i n t > 0 < / 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T a b l e X M L _ S t r a t e g i e s   F i l t e r _ 2 0 d 0 b 7 a 5 - 9 7 e 8 - 4 e 5 d - a d 4 c - 5 2 8 9 4 4 8 5 6 4 7 0 " > < C u s t o m C o n t e n t > < ! [ C D A T A [ < T a b l e W i d g e t G r i d S e r i a l i z a t i o n   x m l n s : x s d = " h t t p : / / w w w . w 3 . o r g / 2 0 0 1 / X M L S c h e m a "   x m l n s : x s i = " h t t p : / / w w w . w 3 . o r g / 2 0 0 1 / X M L S c h e m a - i n s t a n c e " > < C o l u m n S u g g e s t e d T y p e   / > < C o l u m n F o r m a t   / > < C o l u m n A c c u r a c y   / > < C o l u m n C u r r e n c y S y m b o l   / > < C o l u m n P o s i t i v e P a t t e r n   / > < C o l u m n N e g a t i v e P a t t e r n   / > < C o l u m n W i d t h s > < i t e m > < k e y > < s t r i n g > V a l u e < / s t r i n g > < / k e y > < v a l u e > < i n t > 9 9 < / i n t > < / v a l u e > < / i t e m > < / C o l u m n W i d t h s > < C o l u m n D i s p l a y I n d e x > < i t e m > < k e y > < s t r i n g > V a l u e < / s t r i n g > < / k e y > < v a l u e > < i n t > 0 < / 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T a b l e O r d e r " > < C u s t o m C o n t e n t > < ! [ C D A T A [ T a b l e 1 , S t r a t e g i e s _ 1 f 3 1 6 b 7 b - 8 d b f - 4 b 5 7 - a a e c - 4 2 3 b 4 c 1 2 d 3 c 3 , S t r a t e g i e s     R e q u e s t _ 4 9 f 5 6 8 1 a - 8 f 3 8 - 4 2 6 9 - 8 9 0 b - c 1 5 d 6 9 b 3 e 1 5 6 , S t r a t e g i e s   F i l t e r _ 2 0 d 0 b 7 a 5 - 9 7 e 8 - 4 e 5 d - a d 4 c - 5 2 8 9 4 4 8 5 6 4 7 0 ] ] > < / C u s t o m C o n t e n t > < / G e m i n i > 
</file>

<file path=customXml/item16.xml>��< ? x m l   v e r s i o n = " 1 . 0 "   e n c o d i n g = " U T F - 1 6 " ? > < G e m i n i   x m l n s = " h t t p : / / g e m i n i / p i v o t c u s t o m i z a t i o n / S h o w I m p l i c i t M e a s u r e s " > < C u s t o m C o n t e n t > < ! [ C D A T A [ F a l s e ] ] > < / C u s t o m C o n t e n t > < / G e m i n i > 
</file>

<file path=customXml/item17.xml>��< ? x m l   v e r s i o n = " 1 . 0 "   e n c o d i n g = " U T F - 1 6 " ? > < G e m i n i   x m l n s = " h t t p : / / g e m i n i / p i v o t c u s t o m i z a t i o n / T a b l e X M L _ S t r a t e g i e s     R e q u e s t _ 4 9 f 5 6 8 1 a - 8 f 3 8 - 4 2 6 9 - 8 9 0 b - c 1 5 d 6 9 b 3 e 1 5 6 " > < C u s t o m C o n t e n t   x m l n s = " h t t p : / / g e m i n i / p i v o t c u s t o m i z a t i o n / T a b l e X M L _ S t r a t e g i e s   R e q u e s t _ 4 9 f 5 6 8 1 a - 8 f 3 8 - 4 2 6 9 - 8 9 0 b - c 1 5 d 6 9 b 3 e 1 5 6 " > < ! [ C D A T A [ < T a b l e W i d g e t G r i d S e r i a l i z a t i o n   x m l n s : x s d = " h t t p : / / w w w . w 3 . o r g / 2 0 0 1 / X M L S c h e m a "   x m l n s : x s i = " h t t p : / / w w w . w 3 . o r g / 2 0 0 1 / X M L S c h e m a - i n s t a n c e " > < C o l u m n S u g g e s t e d T y p e   / > < C o l u m n F o r m a t   / > < C o l u m n A c c u r a c y   / > < C o l u m n C u r r e n c y S y m b o l   / > < C o l u m n P o s i t i v e P a t t e r n   / > < C o l u m n N e g a t i v e P a t t e r n   / > < C o l u m n W i d t h s > < i t e m > < k e y > < s t r i n g > R e q u e s t e d < / s t r i n g > < / k e y > < v a l u e > < i n t > 1 4 6 < / i n t > < / v a l u e > < / i t e m > < i t e m > < k e y > < s t r i n g > V a l u e < / s t r i n g > < / k e y > < v a l u e > < i n t > 9 9 < / i n t > < / v a l u e > < / i t e m > < / C o l u m n W i d t h s > < C o l u m n D i s p l a y I n d e x > < i t e m > < k e y > < s t r i n g > R e q u e s t e d < / s t r i n g > < / k e y > < v a l u e > < i n t > 0 < / i n t > < / v a l u e > < / i t e m > < i t e m > < k e y > < s t r i n g > V a l u e < / s t r i n g > < / k e y > < v a l u e > < i n t > 1 < / 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I s S a n d b o x E m b e d d e d " > < C u s t o m C o n t e n t > < ! [ C D A T A [ y e s ] ] > < / C u s t o m C o n t e n t > < / G e m i n i > 
</file>

<file path=customXml/item19.xml>��< ? x m l   v e r s i o n = " 1 . 0 "   e n c o d i n g = " U T F - 1 6 " ? > < G e m i n i   x m l n s = " h t t p : / / g e m i n i / p i v o t c u s t o m i z a t i o n / S h o w H i d d e n " > < C u s t o m C o n t e n t > < ! [ C D A T A [ T r u e ] ] > < / C u s t o m C o n t e n t > < / G e m i n i > 
</file>

<file path=customXml/item2.xml>��< ? x m l   v e r s i o n = " 1 . 0 "   e n c o d i n g = " U T F - 1 6 " ? > < G e m i n i   x m l n s = " h t t p : / / g e m i n i / p i v o t c u s t o m i z a t i o n / 0 2 3 0 b 0 f 0 - 9 c 4 8 - 4 4 e 9 - 9 3 8 c - 0 1 d 5 7 4 e e 3 d 2 a " > < C u s t o m C o n t e n t > < ! [ C D A T A [ < ? x m l   v e r s i o n = " 1 . 0 "   e n c o d i n g = " u t f - 1 6 " ? > < S e t t i n g s > < C a l c u l a t e d F i e l d s > < i t e m > < M e a s u r e N a m e > M a x   R e q u e s t e d < / M e a s u r e N a m e > < D i s p l a y N a m e > M a x   R e q u e s t e d < / D i s p l a y N a m e > < V i s i b l e > F a l s e < / V i s i b l e > < / i t e m > < i t e m > < M e a s u r e N a m e > M i n   R e q u e s t e d < / M e a s u r e N a m e > < D i s p l a y N a m e > M i n   R e q u e s t e d < / D i s p l a y N a m e > < V i s i b l e > F a l s e < / V i s i b l e > < / i t e m > < i t e m > < M e a s u r e N a m e > M e d i a n   R e q u e s t e d < / M e a s u r e N a m e > < D i s p l a y N a m e > M e d i a n   R e q u e s t e d < / D i s p l a y N a m e > < V i s i b l e > F a l s e < / V i s i b l e > < / i t e m > < i t e m > < M e a s u r e N a m e > M e a n   R e q u e s t e d < / M e a s u r e N a m e > < D i s p l a y N a m e > M e a n   R e q u e s t e d < / D i s p l a y N a m e > < V i s i b l e > F a l s e < / V i s i b l e > < / i t e m > < i t e m > < M e a s u r e N a m e > M a x   F u n d e d < / M e a s u r e N a m e > < D i s p l a y N a m e > M a x   F u n d e d < / D i s p l a y N a m e > < V i s i b l e > F a l s e < / V i s i b l e > < / i t e m > < i t e m > < M e a s u r e N a m e > M i n   F u n d e d < / M e a s u r e N a m e > < D i s p l a y N a m e > M i n   F u n d e d < / D i s p l a y N a m e > < V i s i b l e > F a l s e < / V i s i b l e > < / i t e m > < i t e m > < M e a s u r e N a m e > M e d i a n   F u n d e d < / M e a s u r e N a m e > < D i s p l a y N a m e > M e d i a n   F u n d e d < / D i s p l a y N a m e > < V i s i b l e > F a l s e < / V i s i b l e > < / i t e m > < i t e m > < M e a s u r e N a m e > M e a n   F u n d e d < / M e a s u r e N a m e > < D i s p l a y N a m e > M e a n   F u n d e d < / D i s p l a y N a m e > < V i s i b l e > F a l s e < / V i s i b l e > < / i t e m > < i t e m > < M e a s u r e N a m e > P r o j e c t s < / M e a s u r e N a m e > < D i s p l a y N a m e > P r o j e c t s < / D i s p l a y N a m e > < V i s i b l e > F a l s e < / V i s i b l e > < / i t e m > < i t e m > < M e a s u r e N a m e > M u l t i - Y e a r   P r o j e c t s < / M e a s u r e N a m e > < D i s p l a y N a m e > M u l t i - Y e a r   P r o j e c t s < / D i s p l a y N a m e > < V i s i b l e > F a l s e < / V i s i b l e > < / i t e m > < i t e m > < M e a s u r e N a m e > R e q u e s t e d   A m o u n t < / M e a s u r e N a m e > < D i s p l a y N a m e > R e q u e s t e d   A m o u n t < / D i s p l a y N a m e > < V i s i b l e > F a l s e < / V i s i b l e > < / i t e m > < i t e m > < M e a s u r e N a m e > F u n d e d   A m o u n t < / M e a s u r e N a m e > < D i s p l a y N a m e > F u n d e d   A m o u n t < / D i s p l a y N a m e > < V i s i b l e > F a l s e < / V i s i b l e > < / i t e m > < i t e m > < M e a s u r e N a m e > F i r s t   Y e a r   F u n d s < / M e a s u r e N a m e > < D i s p l a y N a m e > F i r s t   Y e a r   F u n d s < / D i s p l a y N a m e > < V i s i b l e > F a l s e < / V i s i b l e > < / i t e m > < i t e m > < M e a s u r e N a m e > S e c o n d   Y e a r   F u n d s < / M e a s u r e N a m e > < D i s p l a y N a m e > S e c o n d   Y e a r   F u n d s < / D i s p l a y N a m e > < V i s i b l e > F a l s e < / V i s i b l e > < / i t e m > < i t e m > < M e a s u r e N a m e > T h i r d   Y e a r   F u n d s < / M e a s u r e N a m e > < D i s p l a y N a m e > T h i r d   Y e a r   F u n d s < / D i s p l a y N a m e > < V i s i b l e > F a l s e < / V i s i b l e > < / i t e m > < i t e m > < M e a s u r e N a m e > 2 0 2 0   U n s p e n t < / M e a s u r e N a m e > < D i s p l a y N a m e > 2 0 2 0   U n s p e n t < / D i s p l a y N a m e > < V i s i b l e > F a l s e < / V i s i b l e > < / i t e m > < i t e m > < M e a s u r e N a m e > 2 0 2 1   U n s p e n t < / M e a s u r e N a m e > < D i s p l a y N a m e > 2 0 2 1   U n s p e n t < / D i s p l a y N a m e > < V i s i b l e > F a l s e < / V i s i b l e > < / i t e m > < i t e m > < M e a s u r e N a m e > 2 0 2 2   U n s p e n t < / M e a s u r e N a m e > < D i s p l a y N a m e > 2 0 2 2   U n s p e n t < / D i s p l a y N a m e > < V i s i b l e > F a l s e < / V i s i b l e > < / i t e m > < i t e m > < M e a s u r e N a m e > 2 0 2 3   U n p s e n t < / M e a s u r e N a m e > < D i s p l a y N a m e > 2 0 2 3   U n p s e n t < / D i s p l a y N a m e > < V i s i b l e > F a l s e < / V i s i b l e > < / i t e m > < i t e m > < M e a s u r e N a m e > A d d i t i o n a l   E x i s t i n g   S l o t s   F u n d e d < / M e a s u r e N a m e > < D i s p l a y N a m e > A d d i t i o n a l   E x i s t i n g   S l o t s   F u n d e d < / D i s p l a y N a m e > < V i s i b l e > F a l s e < / V i s i b l e > < / i t e m > < i t e m > < M e a s u r e N a m e > N e w   S l o t s   F u n d e d < / M e a s u r e N a m e > < D i s p l a y N a m e > N e w   S l o t s   F u n d e d < / D i s p l a y N a m e > < V i s i b l e > F a l s e < / V i s i b l e > < / i t e m > < i t e m > < M e a s u r e N a m e > W e i g h t e d   A d d i t i o n a l   E x i s t i n g   S l o t s < / M e a s u r e N a m e > < D i s p l a y N a m e > W e i g h t e d   A d d i t i o n a l   E x i s t i n g   S l o t s < / D i s p l a y N a m e > < V i s i b l e > F a l s e < / V i s i b l e > < / i t e m > < i t e m > < M e a s u r e N a m e > W e i g h t e d   N e w   S l o t s < / M e a s u r e N a m e > < D i s p l a y N a m e > W e i g h t e d   N e w   S l o t s < / D i s p l a y N a m e > < V i s i b l e > F a l s e < / V i s i b l e > < / i t e m > < i t e m > < M e a s u r e N a m e > M a x   S c o r e < / M e a s u r e N a m e > < D i s p l a y N a m e > M a x   S c o r e < / D i s p l a y N a m e > < V i s i b l e > F a l s e < / V i s i b l e > < / i t e m > < i t e m > < M e a s u r e N a m e > M i n   S c o r e < / M e a s u r e N a m e > < D i s p l a y N a m e > M i n   S c o r e < / D i s p l a y N a m e > < V i s i b l e > F a l s e < / V i s i b l e > < / i t e m > < i t e m > < M e a s u r e N a m e > M e d i a n   S c o r e < / M e a s u r e N a m e > < D i s p l a y N a m e > M e d i a n   S c o r e < / D i s p l a y N a m e > < V i s i b l e > F a l s e < / V i s i b l e > < / i t e m > < i t e m > < M e a s u r e N a m e > M e a n   S c o r e < / M e a s u r e N a m e > < D i s p l a y N a m e > M e a n   S c o r e < / D i s p l a y N a m e > < V i s i b l e > F a l s e < / V i s i b l e > < / i t e m > < i t e m > < M e a s u r e N a m e > P r o j e c t s   F u n d e d < / M e a s u r e N a m e > < D i s p l a y N a m e > P r o j e c t s   F u n d e d < / D i s p l a y N a m e > < V i s i b l e > F a l s e < / V i s i b l e > < / i t e m > < i t e m > < M e a s u r e N a m e > M u l t i - Y e a r   P r o j e c t s   F u n d e d < / M e a s u r e N a m e > < D i s p l a y N a m e > M u l t i - Y e a r   P r o j e c t s   F u n d e d < / D i s p l a y N a m e > < V i s i b l e > F a l s e < / V i s i b l e > < / i t e m > < i t e m > < M e a s u r e N a m e > R e q u e s t < / M e a s u r e N a m e > < D i s p l a y N a m e > R e q u e s t < / D i s p l a y N a m e > < V i s i b l e > F a l s e < / V i s i b l e > < / i t e m > < i t e m > < M e a s u r e N a m e > F i r s t   Y e a r   F u n d i n g < / M e a s u r e N a m e > < D i s p l a y N a m e > F i r s t   Y e a r   F u n d i n g < / D i s p l a y N a m e > < V i s i b l e > F a l s e < / V i s i b l e > < / i t e m > < i t e m > < M e a s u r e N a m e > S e c o n d   Y e a r   F u n d i n g < / M e a s u r e N a m e > < D i s p l a y N a m e > S e c o n d   Y e a r   F u n d i n g < / D i s p l a y N a m e > < V i s i b l e > F a l s e < / V i s i b l e > < / i t e m > < i t e m > < M e a s u r e N a m e > T h i r d   Y e a r   F u n d i n g < / M e a s u r e N a m e > < D i s p l a y N a m e > T h i r d   Y e a r   F u n d i n g < / D i s p l a y N a m e > < V i s i b l e > F a l s e < / V i s i b l e > < / i t e m > < / C a l c u l a t e d F i e l d s > < S A H o s t H a s h > 0 < / S A H o s t H a s h > < G e m i n i F i e l d L i s t V i s i b l e > T r u e < / G e m i n i F i e l d L i s t V i s i b l e > < / S e t t i n g s > ] ] > < / C u s t o m C o n t e n t > < / G e m i n i > 
</file>

<file path=customXml/item20.xml>��< ? x m l   v e r s i o n = " 1 . 0 "   e n c o d i n g = " U T F - 1 6 " ? > < G e m i n i   x m l n s = " h t t p : / / g e m i n i / p i v o t c u s t o m i z a t i o n / 4 a 4 f 7 3 e 1 - 2 e 5 e - 4 8 d e - a 2 d 0 - a 7 a 6 0 1 e 3 2 b c 2 " > < C u s t o m C o n t e n t > < ! [ C D A T A [ < ? x m l   v e r s i o n = " 1 . 0 "   e n c o d i n g = " u t f - 1 6 " ? > < S e t t i n g s > < C a l c u l a t e d F i e l d s > < i t e m > < M e a s u r e N a m e > M a x   R e q u e s t e d < / M e a s u r e N a m e > < D i s p l a y N a m e > M a x   R e q u e s t e d < / D i s p l a y N a m e > < V i s i b l e > F a l s e < / V i s i b l e > < / i t e m > < i t e m > < M e a s u r e N a m e > M i n   R e q u e s t e d < / M e a s u r e N a m e > < D i s p l a y N a m e > M i n   R e q u e s t e d < / D i s p l a y N a m e > < V i s i b l e > F a l s e < / V i s i b l e > < / i t e m > < i t e m > < M e a s u r e N a m e > M e d i a n   R e q u e s t e d < / M e a s u r e N a m e > < D i s p l a y N a m e > M e d i a n   R e q u e s t e d < / D i s p l a y N a m e > < V i s i b l e > F a l s e < / V i s i b l e > < / i t e m > < i t e m > < M e a s u r e N a m e > M e a n   R e q u e s t e d < / M e a s u r e N a m e > < D i s p l a y N a m e > M e a n   R e q u e s t e d < / D i s p l a y N a m e > < V i s i b l e > F a l s e < / V i s i b l e > < / i t e m > < i t e m > < M e a s u r e N a m e > M a x   F u n d e d < / M e a s u r e N a m e > < D i s p l a y N a m e > M a x   F u n d e d < / D i s p l a y N a m e > < V i s i b l e > F a l s e < / V i s i b l e > < / i t e m > < i t e m > < M e a s u r e N a m e > M i n   F u n d e d < / M e a s u r e N a m e > < D i s p l a y N a m e > M i n   F u n d e d < / D i s p l a y N a m e > < V i s i b l e > F a l s e < / V i s i b l e > < / i t e m > < i t e m > < M e a s u r e N a m e > M e d i a n   F u n d e d < / M e a s u r e N a m e > < D i s p l a y N a m e > M e d i a n   F u n d e d < / D i s p l a y N a m e > < V i s i b l e > F a l s e < / V i s i b l e > < / i t e m > < i t e m > < M e a s u r e N a m e > M e a n   F u n d e d < / M e a s u r e N a m e > < D i s p l a y N a m e > M e a n   F u n d e d < / D i s p l a y N a m e > < V i s i b l e > F a l s e < / V i s i b l e > < / i t e m > < i t e m > < M e a s u r e N a m e > P r o j e c t s < / M e a s u r e N a m e > < D i s p l a y N a m e > P r o j e c t s < / D i s p l a y N a m e > < V i s i b l e > F a l s e < / V i s i b l e > < / i t e m > < i t e m > < M e a s u r e N a m e > M u l t i - Y e a r   P r o j e c t s < / M e a s u r e N a m e > < D i s p l a y N a m e > M u l t i - Y e a r   P r o j e c t s < / D i s p l a y N a m e > < V i s i b l e > F a l s e < / V i s i b l e > < / i t e m > < i t e m > < M e a s u r e N a m e > R e q u e s t e d   A m o u n t < / M e a s u r e N a m e > < D i s p l a y N a m e > R e q u e s t e d   A m o u n t < / D i s p l a y N a m e > < V i s i b l e > F a l s e < / V i s i b l e > < / i t e m > < i t e m > < M e a s u r e N a m e > F u n d e d   A m o u n t < / M e a s u r e N a m e > < D i s p l a y N a m e > F u n d e d   A m o u n t < / D i s p l a y N a m e > < V i s i b l e > F a l s e < / V i s i b l e > < / i t e m > < i t e m > < M e a s u r e N a m e > F i r s t   Y e a r   F u n d s < / M e a s u r e N a m e > < D i s p l a y N a m e > F i r s t   Y e a r   F u n d s < / D i s p l a y N a m e > < V i s i b l e > F a l s e < / V i s i b l e > < / i t e m > < i t e m > < M e a s u r e N a m e > S e c o n d   Y e a r   F u n d s < / M e a s u r e N a m e > < D i s p l a y N a m e > S e c o n d   Y e a r   F u n d s < / D i s p l a y N a m e > < V i s i b l e > F a l s e < / V i s i b l e > < / i t e m > < i t e m > < M e a s u r e N a m e > 2 0 2 0   U n s p e n t < / M e a s u r e N a m e > < D i s p l a y N a m e > 2 0 2 0   U n s p e n t < / D i s p l a y N a m e > < V i s i b l e > F a l s e < / V i s i b l e > < / i t e m > < i t e m > < M e a s u r e N a m e > 2 0 2 1   U n s p e n t < / M e a s u r e N a m e > < D i s p l a y N a m e > 2 0 2 1   U n s p e n t < / D i s p l a y N a m e > < V i s i b l e > F a l s e < / V i s i b l e > < / i t e m > < i t e m > < M e a s u r e N a m e > 2 0 2 2   U n s p e n t < / M e a s u r e N a m e > < D i s p l a y N a m e > 2 0 2 2   U n s p e n t < / D i s p l a y N a m e > < V i s i b l e > F a l s e < / V i s i b l e > < / i t e m > < i t e m > < M e a s u r e N a m e > 2 0 2 3   U n p s e n t < / M e a s u r e N a m e > < D i s p l a y N a m e > 2 0 2 3   U n p s e n t < / D i s p l a y N a m e > < V i s i b l e > F a l s e < / V i s i b l e > < / i t e m > < i t e m > < M e a s u r e N a m e > A d d i t i o n a l   E x i s t i n g   S l o t s   F u n d e d < / M e a s u r e N a m e > < D i s p l a y N a m e > A d d i t i o n a l   E x i s t i n g   S l o t s   F u n d e d < / D i s p l a y N a m e > < V i s i b l e > F a l s e < / V i s i b l e > < / i t e m > < i t e m > < M e a s u r e N a m e > N e w   S l o t s   F u n d e d < / M e a s u r e N a m e > < D i s p l a y N a m e > N e w   S l o t s   F u n d e d < / D i s p l a y N a m e > < V i s i b l e > F a l s e < / V i s i b l e > < / i t e m > < i t e m > < M e a s u r e N a m e > W e i g h t e d   A d d i t i o n a l   E x i s t i n g   S l o t s < / M e a s u r e N a m e > < D i s p l a y N a m e > W e i g h t e d   A d d i t i o n a l   E x i s t i n g   S l o t s < / D i s p l a y N a m e > < V i s i b l e > F a l s e < / V i s i b l e > < / i t e m > < i t e m > < M e a s u r e N a m e > W e i g h t e d   N e w   S l o t s < / M e a s u r e N a m e > < D i s p l a y N a m e > W e i g h t e d   N e w   S l o t s < / D i s p l a y N a m e > < V i s i b l e > F a l s e < / V i s i b l e > < / i t e m > < i t e m > < M e a s u r e N a m e > M a x   S c o r e < / M e a s u r e N a m e > < D i s p l a y N a m e > M a x   S c o r e < / D i s p l a y N a m e > < V i s i b l e > F a l s e < / V i s i b l e > < / i t e m > < i t e m > < M e a s u r e N a m e > M i n   S c o r e < / M e a s u r e N a m e > < D i s p l a y N a m e > M i n   S c o r e < / D i s p l a y N a m e > < V i s i b l e > F a l s e < / V i s i b l e > < / i t e m > < i t e m > < M e a s u r e N a m e > M e d i a n   S c o r e < / M e a s u r e N a m e > < D i s p l a y N a m e > M e d i a n   S c o r e < / D i s p l a y N a m e > < V i s i b l e > F a l s e < / V i s i b l e > < / i t e m > < i t e m > < M e a s u r e N a m e > M e a n   S c o r e < / M e a s u r e N a m e > < D i s p l a y N a m e > M e a n   S c o r e < / D i s p l a y N a m e > < V i s i b l e > F a l s e < / V i s i b l e > < / i t e m > < i t e m > < M e a s u r e N a m e > P r o j e c t s   F u n d e d < / M e a s u r e N a m e > < D i s p l a y N a m e > P r o j e c t s   F u n d e d < / D i s p l a y N a m e > < V i s i b l e > F a l s e < / V i s i b l e > < / i t e m > < i t e m > < M e a s u r e N a m e > M u l t i - Y e a r   P r o j e c t s   F u n d e d < / M e a s u r e N a m e > < D i s p l a y N a m e > M u l t i - Y e a r   P r o j e c t s   F u n d e d < / D i s p l a y N a m e > < V i s i b l e > F a l s e < / V i s i b l e > < / i t e m > < i t e m > < M e a s u r e N a m e > T h i r d   Y e a r   F u n d s < / M e a s u r e N a m e > < D i s p l a y N a m e > T h i r d   Y e a r   F u n d s < / D i s p l a y N a m e > < V i s i b l e > F a l s e < / V i s i b l e > < / i t e m > < i t e m > < M e a s u r e N a m e > R e q u e s t < / M e a s u r e N a m e > < D i s p l a y N a m e > R e q u e s t < / D i s p l a y N a m e > < V i s i b l e > F a l s e < / V i s i b l e > < / i t e m > < i t e m > < M e a s u r e N a m e > F i r s t   Y e a r   F u n d i n g < / M e a s u r e N a m e > < D i s p l a y N a m e > F i r s t   Y e a r   F u n d i n g < / D i s p l a y N a m e > < V i s i b l e > F a l s e < / V i s i b l e > < / i t e m > < i t e m > < M e a s u r e N a m e > S e c o n d   Y e a r   F u n d i n g < / M e a s u r e N a m e > < D i s p l a y N a m e > S e c o n d   Y e a r   F u n d i n g < / D i s p l a y N a m e > < V i s i b l e > F a l s e < / V i s i b l e > < / i t e m > < i t e m > < M e a s u r e N a m e > T h i r d   Y e a r   F u n d i n g < / M e a s u r e N a m e > < D i s p l a y N a m e > T h i r d   Y e a r   F u n d i n g < / D i s p l a y N a m e > < V i s i b l e > F a l s e < / V i s i b l e > < / i t e m > < / C a l c u l a t e d F i e l d s > < S A H o s t H a s h > 0 < / S A H o s t H a s h > < G e m i n i F i e l d L i s t V i s i b l e > T r u e < / G e m i n i F i e l d L i s t V i s i b l e > < / S e t t i n g s > ] ] > < / C u s t o m C o n t e n t > < / G e m i n i > 
</file>

<file path=customXml/item21.xml>��< ? x m l   v e r s i o n = " 1 . 0 "   e n c o d i n g = " U T F - 1 6 " ? > < G e m i n i   x m l n s = " h t t p : / / g e m i n i / p i v o t c u s t o m i z a t i o n / M a n u a l C a l c M o d e " > < C u s t o m C o n t e n t > < ! [ C D A T A [ F a l s e ] ] > < / C u s t o m C o n t e n t > < / G e m i n i > 
</file>

<file path=customXml/item22.xml>��< ? x m l   v e r s i o n = " 1 . 0 "   e n c o d i n g = " U T F - 1 6 " ? > < G e m i n i   x m l n s = " h t t p : / / g e m i n i / p i v o t c u s t o m i z a t i o n / 5 4 e 2 3 5 8 5 - 5 4 6 5 - 4 7 7 3 - 8 5 c d - 9 6 d 7 3 1 a 5 5 1 4 8 " > < C u s t o m C o n t e n t > < ! [ C D A T A [ < ? x m l   v e r s i o n = " 1 . 0 "   e n c o d i n g = " u t f - 1 6 " ? > < S e t t i n g s > < C a l c u l a t e d F i e l d s > < i t e m > < M e a s u r e N a m e > M a x   R e q u e s t e d < / M e a s u r e N a m e > < D i s p l a y N a m e > M a x   R e q u e s t e d < / D i s p l a y N a m e > < V i s i b l e > F a l s e < / V i s i b l e > < / i t e m > < i t e m > < M e a s u r e N a m e > M i n   R e q u e s t e d < / M e a s u r e N a m e > < D i s p l a y N a m e > M i n   R e q u e s t e d < / D i s p l a y N a m e > < V i s i b l e > F a l s e < / V i s i b l e > < / i t e m > < i t e m > < M e a s u r e N a m e > M e d i a n   R e q u e s t e d < / M e a s u r e N a m e > < D i s p l a y N a m e > M e d i a n   R e q u e s t e d < / D i s p l a y N a m e > < V i s i b l e > F a l s e < / V i s i b l e > < / i t e m > < i t e m > < M e a s u r e N a m e > M e a n   R e q u e s t e d < / M e a s u r e N a m e > < D i s p l a y N a m e > M e a n   R e q u e s t e d < / D i s p l a y N a m e > < V i s i b l e > F a l s e < / V i s i b l e > < / i t e m > < i t e m > < M e a s u r e N a m e > M a x   F u n d e d < / M e a s u r e N a m e > < D i s p l a y N a m e > M a x   F u n d e d < / D i s p l a y N a m e > < V i s i b l e > F a l s e < / V i s i b l e > < / i t e m > < i t e m > < M e a s u r e N a m e > M i n   F u n d e d < / M e a s u r e N a m e > < D i s p l a y N a m e > M i n   F u n d e d < / D i s p l a y N a m e > < V i s i b l e > F a l s e < / V i s i b l e > < / i t e m > < i t e m > < M e a s u r e N a m e > M e d i a n   F u n d e d < / M e a s u r e N a m e > < D i s p l a y N a m e > M e d i a n   F u n d e d < / D i s p l a y N a m e > < V i s i b l e > F a l s e < / V i s i b l e > < / i t e m > < i t e m > < M e a s u r e N a m e > M e a n   F u n d e d < / M e a s u r e N a m e > < D i s p l a y N a m e > M e a n   F u n d e d < / D i s p l a y N a m e > < V i s i b l e > F a l s e < / V i s i b l e > < / i t e m > < i t e m > < M e a s u r e N a m e > P r o j e c t s < / M e a s u r e N a m e > < D i s p l a y N a m e > P r o j e c t s < / D i s p l a y N a m e > < V i s i b l e > F a l s e < / V i s i b l e > < / i t e m > < i t e m > < M e a s u r e N a m e > M u l t i - Y e a r   P r o j e c t s < / M e a s u r e N a m e > < D i s p l a y N a m e > M u l t i - Y e a r   P r o j e c t s < / D i s p l a y N a m e > < V i s i b l e > F a l s e < / V i s i b l e > < / i t e m > < i t e m > < M e a s u r e N a m e > R e q u e s t e d   A m o u n t < / M e a s u r e N a m e > < D i s p l a y N a m e > R e q u e s t e d   A m o u n t < / D i s p l a y N a m e > < V i s i b l e > F a l s e < / V i s i b l e > < / i t e m > < i t e m > < M e a s u r e N a m e > F u n d e d   A m o u n t < / M e a s u r e N a m e > < D i s p l a y N a m e > F u n d e d   A m o u n t < / D i s p l a y N a m e > < V i s i b l e > F a l s e < / V i s i b l e > < / i t e m > < i t e m > < M e a s u r e N a m e > F i r s t   Y e a r   F u n d s < / M e a s u r e N a m e > < D i s p l a y N a m e > F i r s t   Y e a r   F u n d s < / D i s p l a y N a m e > < V i s i b l e > F a l s e < / V i s i b l e > < / i t e m > < i t e m > < M e a s u r e N a m e > S e c o n d   Y e a r   F u n d s < / M e a s u r e N a m e > < D i s p l a y N a m e > S e c o n d   Y e a r   F u n d s < / D i s p l a y N a m e > < V i s i b l e > F a l s e < / V i s i b l e > < / i t e m > < i t e m > < M e a s u r e N a m e > T h i r d   Y e a r   F u n d s < / M e a s u r e N a m e > < D i s p l a y N a m e > T h i r d   Y e a r   F u n d s < / D i s p l a y N a m e > < V i s i b l e > F a l s e < / V i s i b l e > < / i t e m > < i t e m > < M e a s u r e N a m e > 2 0 2 0   U n s p e n t < / M e a s u r e N a m e > < D i s p l a y N a m e > 2 0 2 0   U n s p e n t < / D i s p l a y N a m e > < V i s i b l e > F a l s e < / V i s i b l e > < / i t e m > < i t e m > < M e a s u r e N a m e > 2 0 2 1   U n s p e n t < / M e a s u r e N a m e > < D i s p l a y N a m e > 2 0 2 1   U n s p e n t < / D i s p l a y N a m e > < V i s i b l e > F a l s e < / V i s i b l e > < / i t e m > < i t e m > < M e a s u r e N a m e > 2 0 2 2   U n s p e n t < / M e a s u r e N a m e > < D i s p l a y N a m e > 2 0 2 2   U n s p e n t < / D i s p l a y N a m e > < V i s i b l e > F a l s e < / V i s i b l e > < / i t e m > < i t e m > < M e a s u r e N a m e > 2 0 2 3   U n p s e n t < / M e a s u r e N a m e > < D i s p l a y N a m e > 2 0 2 3   U n p s e n t < / D i s p l a y N a m e > < V i s i b l e > F a l s e < / V i s i b l e > < / i t e m > < i t e m > < M e a s u r e N a m e > A d d i t i o n a l   E x i s t i n g   S l o t s   F u n d e d < / M e a s u r e N a m e > < D i s p l a y N a m e > A d d i t i o n a l   E x i s t i n g   S l o t s   F u n d e d < / D i s p l a y N a m e > < V i s i b l e > F a l s e < / V i s i b l e > < / i t e m > < i t e m > < M e a s u r e N a m e > N e w   S l o t s   F u n d e d < / M e a s u r e N a m e > < D i s p l a y N a m e > N e w   S l o t s   F u n d e d < / D i s p l a y N a m e > < V i s i b l e > F a l s e < / V i s i b l e > < / i t e m > < i t e m > < M e a s u r e N a m e > W e i g h t e d   A d d i t i o n a l   E x i s t i n g   S l o t s < / M e a s u r e N a m e > < D i s p l a y N a m e > W e i g h t e d   A d d i t i o n a l   E x i s t i n g   S l o t s < / D i s p l a y N a m e > < V i s i b l e > F a l s e < / V i s i b l e > < / i t e m > < i t e m > < M e a s u r e N a m e > W e i g h t e d   N e w   S l o t s < / M e a s u r e N a m e > < D i s p l a y N a m e > W e i g h t e d   N e w   S l o t s < / D i s p l a y N a m e > < V i s i b l e > F a l s e < / V i s i b l e > < / i t e m > < i t e m > < M e a s u r e N a m e > M a x   S c o r e < / M e a s u r e N a m e > < D i s p l a y N a m e > M a x   S c o r e < / D i s p l a y N a m e > < V i s i b l e > F a l s e < / V i s i b l e > < / i t e m > < i t e m > < M e a s u r e N a m e > M i n   S c o r e < / M e a s u r e N a m e > < D i s p l a y N a m e > M i n   S c o r e < / D i s p l a y N a m e > < V i s i b l e > F a l s e < / V i s i b l e > < / i t e m > < i t e m > < M e a s u r e N a m e > M e d i a n   S c o r e < / M e a s u r e N a m e > < D i s p l a y N a m e > M e d i a n   S c o r e < / D i s p l a y N a m e > < V i s i b l e > F a l s e < / V i s i b l e > < / i t e m > < i t e m > < M e a s u r e N a m e > M e a n   S c o r e < / M e a s u r e N a m e > < D i s p l a y N a m e > M e a n   S c o r e < / D i s p l a y N a m e > < V i s i b l e > F a l s e < / V i s i b l e > < / i t e m > < i t e m > < M e a s u r e N a m e > P r o j e c t s   F u n d e d < / M e a s u r e N a m e > < D i s p l a y N a m e > P r o j e c t s   F u n d e d < / D i s p l a y N a m e > < V i s i b l e > F a l s e < / V i s i b l e > < / i t e m > < i t e m > < M e a s u r e N a m e > M u l t i - Y e a r   P r o j e c t s   F u n d e d < / M e a s u r e N a m e > < D i s p l a y N a m e > M u l t i - Y e a r   P r o j e c t s   F u n d e d < / D i s p l a y N a m e > < V i s i b l e > F a l s e < / V i s i b l e > < / i t e m > < i t e m > < M e a s u r e N a m e > R e q u e s t < / M e a s u r e N a m e > < D i s p l a y N a m e > R e q u e s t < / D i s p l a y N a m e > < V i s i b l e > F a l s e < / V i s i b l e > < / i t e m > < i t e m > < M e a s u r e N a m e > F i r s t   Y e a r   F u n d i n g < / M e a s u r e N a m e > < D i s p l a y N a m e > F i r s t   Y e a r   F u n d i n g < / D i s p l a y N a m e > < V i s i b l e > F a l s e < / V i s i b l e > < / i t e m > < i t e m > < M e a s u r e N a m e > S e c o n d   Y e a r   F u n d i n g < / M e a s u r e N a m e > < D i s p l a y N a m e > S e c o n d   Y e a r   F u n d i n g < / D i s p l a y N a m e > < V i s i b l e > F a l s e < / V i s i b l e > < / i t e m > < i t e m > < M e a s u r e N a m e > T h i r d   Y e a r   F u n d i n g < / M e a s u r e N a m e > < D i s p l a y N a m e > T h i r d   Y e a r   F u n d i n g < / D i s p l a y N a m e > < V i s i b l e > F a l s e < / V i s i b l e > < / i t e m > < / C a l c u l a t e d F i e l d s > < S A H o s t H a s h > 0 < / S A H o s t H a s h > < G e m i n i F i e l d L i s t V i s i b l e > T r u e < / G e m i n i F i e l d L i s t V i s i b l e > < / S e t t i n g s > ] ] > < / C u s t o m C o n t e n t > < / G e m i n i > 
</file>

<file path=customXml/item2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 S t r a t e g i e s   F i l t e r 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 S t r a t e g i e s   F i l t e r 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 C o l u m n s \ V a l u e 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 C o l u m n s \ V a l u e < / K e y > < / a : K e y > < a : V a l u e   i : t y p e = " M e a s u r e G r i d N o d e V i e w S t a t e " > < L a y e d O u t > t r u e < / L a y e d O u t > < / a : V a l u e > < / a : K e y V a l u e O f D i a g r a m O b j e c t K e y a n y T y p e z b w N T n L X > < / V i e w S t a t e s > < / D i a g r a m M a n a g e r . S e r i a l i z a b l e D i a g r a m > < D i a g r a m M a n a g e r . S e r i a l i z a b l e D i a g r a m > < A d a p t e r   i : t y p e = " M e a s u r e D i a g r a m S a n d b o x A d a p t e r " > < T a b l e N a m e > S t r a t e g i e s     R e q u e s t < / 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 S t r a t e g i e s     R e q u e s t < / 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 C o l u m n s \ R e q u e s t e d < / K e y > < / D i a g r a m O b j e c t K e y > < D i a g r a m O b j e c t K e y > < K e y > C o l u m n s \ V a l u e 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 C o l u m n s \ R e q u e s t e d < / K e y > < / a : K e y > < a : V a l u e   i : t y p e = " M e a s u r e G r i d N o d e V i e w S t a t e " > < L a y e d O u t > t r u e < / L a y e d O u t > < / a : V a l u e > < / a : K e y V a l u e O f D i a g r a m O b j e c t K e y a n y T y p e z b w N T n L X > < a : K e y V a l u e O f D i a g r a m O b j e c t K e y a n y T y p e z b w N T n L X > < a : K e y > < K e y > C o l u m n s \ V a l u e < / K e y > < / a : K e y > < a : V a l u e   i : t y p e = " M e a s u r e G r i d N o d e V i e w S t a t e " > < C o l u m n > 1 < / C o l u m n > < L a y e d O u t > t r u e < / L a y e d O u t > < / a : V a l u e > < / a : K e y V a l u e O f D i a g r a m O b j e c t K e y a n y T y p e z b w N T n L X > < / V i e w S t a t e s > < / D i a g r a m M a n a g e r . S e r i a l i z a b l e D i a g r a m > < D i a g r a m M a n a g e r . S e r i a l i z a b l e D i a g r a m > < A d a p t e r   i : t y p e = " M e a s u r e D i a g r a m S a n d b o x A d a p t e r " > < T a b l e N a m e > S t r a t e g i e s 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 S t r a t e g i e s 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 M e a s u r e s \ R e q u e s t < / K e y > < / D i a g r a m O b j e c t K e y > < D i a g r a m O b j e c t K e y > < K e y > M e a s u r e s \ R e q u e s t \ T a g I n f o \ F o r m u l a < / K e y > < / D i a g r a m O b j e c t K e y > < D i a g r a m O b j e c t K e y > < K e y > M e a s u r e s \ R e q u e s t \ T a g I n f o \ V a l u e < / K e y > < / D i a g r a m O b j e c t K e y > < D i a g r a m O b j e c t K e y > < K e y > M e a s u r e s \ R e q u e s t \ T a g I n f o \ S e m a n t i c   E r r o r < / K e y > < / D i a g r a m O b j e c t K e y > < D i a g r a m O b j e c t K e y > < K e y > M e a s u r e s \ F i r s t   Y e a r   F u n d i n g < / K e y > < / D i a g r a m O b j e c t K e y > < D i a g r a m O b j e c t K e y > < K e y > M e a s u r e s \ F i r s t   Y e a r   F u n d i n g \ T a g I n f o \ F o r m u l a < / K e y > < / D i a g r a m O b j e c t K e y > < D i a g r a m O b j e c t K e y > < K e y > M e a s u r e s \ F i r s t   Y e a r   F u n d i n g \ T a g I n f o \ V a l u e < / K e y > < / D i a g r a m O b j e c t K e y > < D i a g r a m O b j e c t K e y > < K e y > M e a s u r e s \ S e c o n d   Y e a r   F u n d i n g < / K e y > < / D i a g r a m O b j e c t K e y > < D i a g r a m O b j e c t K e y > < K e y > M e a s u r e s \ S e c o n d   Y e a r   F u n d i n g \ T a g I n f o \ F o r m u l a < / K e y > < / D i a g r a m O b j e c t K e y > < D i a g r a m O b j e c t K e y > < K e y > M e a s u r e s \ S e c o n d   Y e a r   F u n d i n g \ T a g I n f o \ V a l u e < / K e y > < / D i a g r a m O b j e c t K e y > < D i a g r a m O b j e c t K e y > < K e y > M e a s u r e s \ T h i r d   Y e a r   F u n d i n g < / K e y > < / D i a g r a m O b j e c t K e y > < D i a g r a m O b j e c t K e y > < K e y > M e a s u r e s \ T h i r d   Y e a r   F u n d i n g \ T a g I n f o \ F o r m u l a < / K e y > < / D i a g r a m O b j e c t K e y > < D i a g r a m O b j e c t K e y > < K e y > M e a s u r e s \ T h i r d   Y e a r   F u n d i n g \ T a g I n f o \ V a l u e < / K e y > < / D i a g r a m O b j e c t K e y > < D i a g r a m O b j e c t K e y > < K e y > C o l u m n s \ R e q u e s t e d < / K e y > < / D i a g r a m O b j e c t K e y > < D i a g r a m O b j e c t K e y > < K e y > C o l u m n s \ F u n d i n g   A m o u n t < / K e y > < / D i a g r a m O b j e c t K e y > < D i a g r a m O b j e c t K e y > < K e y > C o l u m n s \ M u l t i - y e a r   Y e a r   2 < / K e y > < / D i a g r a m O b j e c t K e y > < D i a g r a m O b j e c t K e y > < K e y > C o l u m n s \ M u l t i - y e a r   Y e a r   3 < / K e y > < / D i a g r a m O b j e c t K e y > < D i a g r a m O b j e c t K e y > < K e y > C o l u m n s \ V a l u e 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 M e a s u r e s \ R e q u e s t < / K e y > < / a : K e y > < a : V a l u e   i : t y p e = " M e a s u r e G r i d N o d e V i e w S t a t e " > < L a y e d O u t > t r u e < / L a y e d O u t > < / a : V a l u e > < / a : K e y V a l u e O f D i a g r a m O b j e c t K e y a n y T y p e z b w N T n L X > < a : K e y V a l u e O f D i a g r a m O b j e c t K e y a n y T y p e z b w N T n L X > < a : K e y > < K e y > M e a s u r e s \ R e q u e s t \ T a g I n f o \ F o r m u l a < / K e y > < / a : K e y > < a : V a l u e   i : t y p e = " M e a s u r e G r i d V i e w S t a t e I D i a g r a m T a g A d d i t i o n a l I n f o " / > < / a : K e y V a l u e O f D i a g r a m O b j e c t K e y a n y T y p e z b w N T n L X > < a : K e y V a l u e O f D i a g r a m O b j e c t K e y a n y T y p e z b w N T n L X > < a : K e y > < K e y > M e a s u r e s \ R e q u e s t \ T a g I n f o \ V a l u e < / K e y > < / a : K e y > < a : V a l u e   i : t y p e = " M e a s u r e G r i d V i e w S t a t e I D i a g r a m T a g A d d i t i o n a l I n f o " / > < / a : K e y V a l u e O f D i a g r a m O b j e c t K e y a n y T y p e z b w N T n L X > < a : K e y V a l u e O f D i a g r a m O b j e c t K e y a n y T y p e z b w N T n L X > < a : K e y > < K e y > M e a s u r e s \ R e q u e s t \ T a g I n f o \ S e m a n t i c   E r r o r < / K e y > < / a : K e y > < a : V a l u e   i : t y p e = " M e a s u r e G r i d V i e w S t a t e I D i a g r a m T a g A d d i t i o n a l I n f o " / > < / a : K e y V a l u e O f D i a g r a m O b j e c t K e y a n y T y p e z b w N T n L X > < a : K e y V a l u e O f D i a g r a m O b j e c t K e y a n y T y p e z b w N T n L X > < a : K e y > < K e y > M e a s u r e s \ F i r s t   Y e a r   F u n d i n g < / K e y > < / a : K e y > < a : V a l u e   i : t y p e = " M e a s u r e G r i d N o d e V i e w S t a t e " > < L a y e d O u t > t r u e < / L a y e d O u t > < R o w > 1 < / R o w > < / a : V a l u e > < / a : K e y V a l u e O f D i a g r a m O b j e c t K e y a n y T y p e z b w N T n L X > < a : K e y V a l u e O f D i a g r a m O b j e c t K e y a n y T y p e z b w N T n L X > < a : K e y > < K e y > M e a s u r e s \ F i r s t   Y e a r   F u n d i n g \ T a g I n f o \ F o r m u l a < / K e y > < / a : K e y > < a : V a l u e   i : t y p e = " M e a s u r e G r i d V i e w S t a t e I D i a g r a m T a g A d d i t i o n a l I n f o " / > < / a : K e y V a l u e O f D i a g r a m O b j e c t K e y a n y T y p e z b w N T n L X > < a : K e y V a l u e O f D i a g r a m O b j e c t K e y a n y T y p e z b w N T n L X > < a : K e y > < K e y > M e a s u r e s \ F i r s t   Y e a r   F u n d i n g \ T a g I n f o \ V a l u e < / K e y > < / a : K e y > < a : V a l u e   i : t y p e = " M e a s u r e G r i d V i e w S t a t e I D i a g r a m T a g A d d i t i o n a l I n f o " / > < / a : K e y V a l u e O f D i a g r a m O b j e c t K e y a n y T y p e z b w N T n L X > < a : K e y V a l u e O f D i a g r a m O b j e c t K e y a n y T y p e z b w N T n L X > < a : K e y > < K e y > M e a s u r e s \ S e c o n d   Y e a r   F u n d i n g < / K e y > < / a : K e y > < a : V a l u e   i : t y p e = " M e a s u r e G r i d N o d e V i e w S t a t e " > < L a y e d O u t > t r u e < / L a y e d O u t > < R o w > 2 < / R o w > < / a : V a l u e > < / a : K e y V a l u e O f D i a g r a m O b j e c t K e y a n y T y p e z b w N T n L X > < a : K e y V a l u e O f D i a g r a m O b j e c t K e y a n y T y p e z b w N T n L X > < a : K e y > < K e y > M e a s u r e s \ S e c o n d   Y e a r   F u n d i n g \ T a g I n f o \ F o r m u l a < / K e y > < / a : K e y > < a : V a l u e   i : t y p e = " M e a s u r e G r i d V i e w S t a t e I D i a g r a m T a g A d d i t i o n a l I n f o " / > < / a : K e y V a l u e O f D i a g r a m O b j e c t K e y a n y T y p e z b w N T n L X > < a : K e y V a l u e O f D i a g r a m O b j e c t K e y a n y T y p e z b w N T n L X > < a : K e y > < K e y > M e a s u r e s \ S e c o n d   Y e a r   F u n d i n g \ T a g I n f o \ V a l u e < / K e y > < / a : K e y > < a : V a l u e   i : t y p e = " M e a s u r e G r i d V i e w S t a t e I D i a g r a m T a g A d d i t i o n a l I n f o " / > < / a : K e y V a l u e O f D i a g r a m O b j e c t K e y a n y T y p e z b w N T n L X > < a : K e y V a l u e O f D i a g r a m O b j e c t K e y a n y T y p e z b w N T n L X > < a : K e y > < K e y > M e a s u r e s \ T h i r d   Y e a r   F u n d i n g < / K e y > < / a : K e y > < a : V a l u e   i : t y p e = " M e a s u r e G r i d N o d e V i e w S t a t e " > < L a y e d O u t > t r u e < / L a y e d O u t > < R o w > 3 < / R o w > < / a : V a l u e > < / a : K e y V a l u e O f D i a g r a m O b j e c t K e y a n y T y p e z b w N T n L X > < a : K e y V a l u e O f D i a g r a m O b j e c t K e y a n y T y p e z b w N T n L X > < a : K e y > < K e y > M e a s u r e s \ T h i r d   Y e a r   F u n d i n g \ T a g I n f o \ F o r m u l a < / K e y > < / a : K e y > < a : V a l u e   i : t y p e = " M e a s u r e G r i d V i e w S t a t e I D i a g r a m T a g A d d i t i o n a l I n f o " / > < / a : K e y V a l u e O f D i a g r a m O b j e c t K e y a n y T y p e z b w N T n L X > < a : K e y V a l u e O f D i a g r a m O b j e c t K e y a n y T y p e z b w N T n L X > < a : K e y > < K e y > M e a s u r e s \ T h i r d   Y e a r   F u n d i n g \ T a g I n f o \ V a l u e < / K e y > < / a : K e y > < a : V a l u e   i : t y p e = " M e a s u r e G r i d V i e w S t a t e I D i a g r a m T a g A d d i t i o n a l I n f o " / > < / a : K e y V a l u e O f D i a g r a m O b j e c t K e y a n y T y p e z b w N T n L X > < a : K e y V a l u e O f D i a g r a m O b j e c t K e y a n y T y p e z b w N T n L X > < a : K e y > < K e y > C o l u m n s \ R e q u e s t e d < / K e y > < / a : K e y > < a : V a l u e   i : t y p e = " M e a s u r e G r i d N o d e V i e w S t a t e " > < C o l u m n > 1 < / C o l u m n > < L a y e d O u t > t r u e < / L a y e d O u t > < / a : V a l u e > < / a : K e y V a l u e O f D i a g r a m O b j e c t K e y a n y T y p e z b w N T n L X > < a : K e y V a l u e O f D i a g r a m O b j e c t K e y a n y T y p e z b w N T n L X > < a : K e y > < K e y > C o l u m n s \ F u n d i n g   A m o u n t < / K e y > < / a : K e y > < a : V a l u e   i : t y p e = " M e a s u r e G r i d N o d e V i e w S t a t e " > < C o l u m n > 2 < / C o l u m n > < L a y e d O u t > t r u e < / L a y e d O u t > < / a : V a l u e > < / a : K e y V a l u e O f D i a g r a m O b j e c t K e y a n y T y p e z b w N T n L X > < a : K e y V a l u e O f D i a g r a m O b j e c t K e y a n y T y p e z b w N T n L X > < a : K e y > < K e y > C o l u m n s \ M u l t i - y e a r   Y e a r   2 < / K e y > < / a : K e y > < a : V a l u e   i : t y p e = " M e a s u r e G r i d N o d e V i e w S t a t e " > < C o l u m n > 3 < / C o l u m n > < L a y e d O u t > t r u e < / L a y e d O u t > < / a : V a l u e > < / a : K e y V a l u e O f D i a g r a m O b j e c t K e y a n y T y p e z b w N T n L X > < a : K e y V a l u e O f D i a g r a m O b j e c t K e y a n y T y p e z b w N T n L X > < a : K e y > < K e y > C o l u m n s \ M u l t i - y e a r   Y e a r   3 < / K e y > < / a : K e y > < a : V a l u e   i : t y p e = " M e a s u r e G r i d N o d e V i e w S t a t e " > < C o l u m n > 4 < / C o l u m n > < L a y e d O u t > t r u e < / L a y e d O u t > < / a : V a l u e > < / a : K e y V a l u e O f D i a g r a m O b j e c t K e y a n y T y p e z b w N T n L X > < a : K e y V a l u e O f D i a g r a m O b j e c t K e y a n y T y p e z b w N T n L X > < a : K e y > < K e y > C o l u m n s \ V a l u e < / K e y > < / a : K e y > < a : V a l u e   i : t y p e = " M e a s u r e G r i d N o d e V i e w S t a t e " > < L a y e d O u t > t r u e < / L a y e d O u t > < / a : V a l u e > < / a : K e y V a l u e O f D i a g r a m O b j e c t K e y a n y T y p e z b w N T n L X > < / V i e w S t a t e s > < / D i a g r a m M a n a g e r . S e r i a l i z a b l e D i a g r a m > < D i a g r a m M a n a g e r . S e r i a l i z a b l e D i a g r a m > < A d a p t e r   i : t y p e = " M e a s u r e D i a g r a m S a n d b o x A d a p t e r " > < T a b l e N a m e > T a b l e 1 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 M e a s u r e s \ M a x   R e q u e s t e d < / K e y > < / D i a g r a m O b j e c t K e y > < D i a g r a m O b j e c t K e y > < K e y > M e a s u r e s \ M a x   R e q u e s t e d \ T a g I n f o \ F o r m u l a < / K e y > < / D i a g r a m O b j e c t K e y > < D i a g r a m O b j e c t K e y > < K e y > M e a s u r e s \ M a x   R e q u e s t e d \ T a g I n f o \ V a l u e < / K e y > < / D i a g r a m O b j e c t K e y > < D i a g r a m O b j e c t K e y > < K e y > M e a s u r e s \ M i n   R e q u e s t e d < / K e y > < / D i a g r a m O b j e c t K e y > < D i a g r a m O b j e c t K e y > < K e y > M e a s u r e s \ M i n   R e q u e s t e d \ T a g I n f o \ F o r m u l a < / K e y > < / D i a g r a m O b j e c t K e y > < D i a g r a m O b j e c t K e y > < K e y > M e a s u r e s \ M i n   R e q u e s t e d \ T a g I n f o \ V a l u e < / K e y > < / D i a g r a m O b j e c t K e y > < D i a g r a m O b j e c t K e y > < K e y > M e a s u r e s \ M e d i a n   R e q u e s t e d < / K e y > < / D i a g r a m O b j e c t K e y > < D i a g r a m O b j e c t K e y > < K e y > M e a s u r e s \ M e d i a n   R e q u e s t e d \ T a g I n f o \ F o r m u l a < / K e y > < / D i a g r a m O b j e c t K e y > < D i a g r a m O b j e c t K e y > < K e y > M e a s u r e s \ M e d i a n   R e q u e s t e d \ T a g I n f o \ V a l u e < / K e y > < / D i a g r a m O b j e c t K e y > < D i a g r a m O b j e c t K e y > < K e y > M e a s u r e s \ M e a n   R e q u e s t e d < / K e y > < / D i a g r a m O b j e c t K e y > < D i a g r a m O b j e c t K e y > < K e y > M e a s u r e s \ M e a n   R e q u e s t e d \ T a g I n f o \ F o r m u l a < / K e y > < / D i a g r a m O b j e c t K e y > < D i a g r a m O b j e c t K e y > < K e y > M e a s u r e s \ M e a n   R e q u e s t e d \ T a g I n f o \ V a l u e < / K e y > < / D i a g r a m O b j e c t K e y > < D i a g r a m O b j e c t K e y > < K e y > M e a s u r e s \ M a x   F u n d e d < / K e y > < / D i a g r a m O b j e c t K e y > < D i a g r a m O b j e c t K e y > < K e y > M e a s u r e s \ M a x   F u n d e d \ T a g I n f o \ F o r m u l a < / K e y > < / D i a g r a m O b j e c t K e y > < D i a g r a m O b j e c t K e y > < K e y > M e a s u r e s \ M a x   F u n d e d \ T a g I n f o \ V a l u e < / K e y > < / D i a g r a m O b j e c t K e y > < D i a g r a m O b j e c t K e y > < K e y > M e a s u r e s \ M i n   F u n d e d < / K e y > < / D i a g r a m O b j e c t K e y > < D i a g r a m O b j e c t K e y > < K e y > M e a s u r e s \ M i n   F u n d e d \ T a g I n f o \ F o r m u l a < / K e y > < / D i a g r a m O b j e c t K e y > < D i a g r a m O b j e c t K e y > < K e y > M e a s u r e s \ M i n   F u n d e d \ T a g I n f o \ V a l u e < / K e y > < / D i a g r a m O b j e c t K e y > < D i a g r a m O b j e c t K e y > < K e y > M e a s u r e s \ M e d i a n   F u n d e d < / K e y > < / D i a g r a m O b j e c t K e y > < D i a g r a m O b j e c t K e y > < K e y > M e a s u r e s \ M e d i a n   F u n d e d \ T a g I n f o \ F o r m u l a < / K e y > < / D i a g r a m O b j e c t K e y > < D i a g r a m O b j e c t K e y > < K e y > M e a s u r e s \ M e d i a n   F u n d e d \ T a g I n f o \ V a l u e < / K e y > < / D i a g r a m O b j e c t K e y > < D i a g r a m O b j e c t K e y > < K e y > M e a s u r e s \ M e a n   F u n d e d < / K e y > < / D i a g r a m O b j e c t K e y > < D i a g r a m O b j e c t K e y > < K e y > M e a s u r e s \ M e a n   F u n d e d \ T a g I n f o \ F o r m u l a < / K e y > < / D i a g r a m O b j e c t K e y > < D i a g r a m O b j e c t K e y > < K e y > M e a s u r e s \ M e a n   F u n d e d \ T a g I n f o \ V a l u e < / K e y > < / D i a g r a m O b j e c t K e y > < D i a g r a m O b j e c t K e y > < K e y > M e a s u r e s \ P r o j e c t s < / K e y > < / D i a g r a m O b j e c t K e y > < D i a g r a m O b j e c t K e y > < K e y > M e a s u r e s \ P r o j e c t s \ T a g I n f o \ F o r m u l a < / K e y > < / D i a g r a m O b j e c t K e y > < D i a g r a m O b j e c t K e y > < K e y > M e a s u r e s \ P r o j e c t s \ T a g I n f o \ V a l u e < / K e y > < / D i a g r a m O b j e c t K e y > < D i a g r a m O b j e c t K e y > < K e y > M e a s u r e s \ M u l t i - Y e a r   P r o j e c t s < / K e y > < / D i a g r a m O b j e c t K e y > < D i a g r a m O b j e c t K e y > < K e y > M e a s u r e s \ M u l t i - Y e a r   P r o j e c t s \ T a g I n f o \ F o r m u l a < / K e y > < / D i a g r a m O b j e c t K e y > < D i a g r a m O b j e c t K e y > < K e y > M e a s u r e s \ M u l t i - Y e a r   P r o j e c t s \ T a g I n f o \ V a l u e < / K e y > < / D i a g r a m O b j e c t K e y > < D i a g r a m O b j e c t K e y > < K e y > M e a s u r e s \ R e q u e s t e d   A m o u n t < / K e y > < / D i a g r a m O b j e c t K e y > < D i a g r a m O b j e c t K e y > < K e y > M e a s u r e s \ R e q u e s t e d   A m o u n t \ T a g I n f o \ F o r m u l a < / K e y > < / D i a g r a m O b j e c t K e y > < D i a g r a m O b j e c t K e y > < K e y > M e a s u r e s \ R e q u e s t e d   A m o u n t \ T a g I n f o \ V a l u e < / K e y > < / D i a g r a m O b j e c t K e y > < D i a g r a m O b j e c t K e y > < K e y > M e a s u r e s \ F u n d e d   A m o u n t < / K e y > < / D i a g r a m O b j e c t K e y > < D i a g r a m O b j e c t K e y > < K e y > M e a s u r e s \ F u n d e d   A m o u n t \ T a g I n f o \ F o r m u l a < / K e y > < / D i a g r a m O b j e c t K e y > < D i a g r a m O b j e c t K e y > < K e y > M e a s u r e s \ F u n d e d   A m o u n t \ T a g I n f o \ V a l u e < / K e y > < / D i a g r a m O b j e c t K e y > < D i a g r a m O b j e c t K e y > < K e y > M e a s u r e s \ F i r s t   Y e a r   F u n d s < / K e y > < / D i a g r a m O b j e c t K e y > < D i a g r a m O b j e c t K e y > < K e y > M e a s u r e s \ F i r s t   Y e a r   F u n d s \ T a g I n f o \ F o r m u l a < / K e y > < / D i a g r a m O b j e c t K e y > < D i a g r a m O b j e c t K e y > < K e y > M e a s u r e s \ F i r s t   Y e a r   F u n d s \ T a g I n f o \ V a l u e < / K e y > < / D i a g r a m O b j e c t K e y > < D i a g r a m O b j e c t K e y > < K e y > M e a s u r e s \ S e c o n d   Y e a r   F u n d s < / K e y > < / D i a g r a m O b j e c t K e y > < D i a g r a m O b j e c t K e y > < K e y > M e a s u r e s \ S e c o n d   Y e a r   F u n d s \ T a g I n f o \ F o r m u l a < / K e y > < / D i a g r a m O b j e c t K e y > < D i a g r a m O b j e c t K e y > < K e y > M e a s u r e s \ S e c o n d   Y e a r   F u n d s \ T a g I n f o \ V a l u e < / K e y > < / D i a g r a m O b j e c t K e y > < D i a g r a m O b j e c t K e y > < K e y > M e a s u r e s \ T h i r d   Y e a r   F u n d s < / K e y > < / D i a g r a m O b j e c t K e y > < D i a g r a m O b j e c t K e y > < K e y > M e a s u r e s \ T h i r d   Y e a r   F u n d s \ T a g I n f o \ F o r m u l a < / K e y > < / D i a g r a m O b j e c t K e y > < D i a g r a m O b j e c t K e y > < K e y > M e a s u r e s \ T h i r d   Y e a r   F u n d s \ T a g I n f o \ V a l u e < / K e y > < / D i a g r a m O b j e c t K e y > < D i a g r a m O b j e c t K e y > < K e y > M e a s u r e s \ 2 0 2 0   U n s p e n t < / K e y > < / D i a g r a m O b j e c t K e y > < D i a g r a m O b j e c t K e y > < K e y > M e a s u r e s \ 2 0 2 0   U n s p e n t \ T a g I n f o \ F o r m u l a < / K e y > < / D i a g r a m O b j e c t K e y > < D i a g r a m O b j e c t K e y > < K e y > M e a s u r e s \ 2 0 2 0   U n s p e n t \ T a g I n f o \ V a l u e < / K e y > < / D i a g r a m O b j e c t K e y > < D i a g r a m O b j e c t K e y > < K e y > M e a s u r e s \ 2 0 2 1   U n s p e n t < / K e y > < / D i a g r a m O b j e c t K e y > < D i a g r a m O b j e c t K e y > < K e y > M e a s u r e s \ 2 0 2 1   U n s p e n t \ T a g I n f o \ F o r m u l a < / K e y > < / D i a g r a m O b j e c t K e y > < D i a g r a m O b j e c t K e y > < K e y > M e a s u r e s \ 2 0 2 1   U n s p e n t \ T a g I n f o \ V a l u e < / K e y > < / D i a g r a m O b j e c t K e y > < D i a g r a m O b j e c t K e y > < K e y > M e a s u r e s \ 2 0 2 2   U n s p e n t < / K e y > < / D i a g r a m O b j e c t K e y > < D i a g r a m O b j e c t K e y > < K e y > M e a s u r e s \ 2 0 2 2   U n s p e n t \ T a g I n f o \ F o r m u l a < / K e y > < / D i a g r a m O b j e c t K e y > < D i a g r a m O b j e c t K e y > < K e y > M e a s u r e s \ 2 0 2 2   U n s p e n t \ T a g I n f o \ V a l u e < / K e y > < / D i a g r a m O b j e c t K e y > < D i a g r a m O b j e c t K e y > < K e y > M e a s u r e s \ 2 0 2 3   U n p s e n t < / K e y > < / D i a g r a m O b j e c t K e y > < D i a g r a m O b j e c t K e y > < K e y > M e a s u r e s \ 2 0 2 3   U n p s e n t \ T a g I n f o \ F o r m u l a < / K e y > < / D i a g r a m O b j e c t K e y > < D i a g r a m O b j e c t K e y > < K e y > M e a s u r e s \ 2 0 2 3   U n p s e n t \ T a g I n f o \ V a l u e < / K e y > < / D i a g r a m O b j e c t K e y > < D i a g r a m O b j e c t K e y > < K e y > M e a s u r e s \ A d d i t i o n a l   E x i s t i n g   S l o t s   F u n d e d < / K e y > < / D i a g r a m O b j e c t K e y > < D i a g r a m O b j e c t K e y > < K e y > M e a s u r e s \ A d d i t i o n a l   E x i s t i n g   S l o t s   F u n d e d \ T a g I n f o \ F o r m u l a < / K e y > < / D i a g r a m O b j e c t K e y > < D i a g r a m O b j e c t K e y > < K e y > M e a s u r e s \ A d d i t i o n a l   E x i s t i n g   S l o t s   F u n d e d \ T a g I n f o \ V a l u e < / K e y > < / D i a g r a m O b j e c t K e y > < D i a g r a m O b j e c t K e y > < K e y > M e a s u r e s \ N e w   S l o t s   F u n d e d < / K e y > < / D i a g r a m O b j e c t K e y > < D i a g r a m O b j e c t K e y > < K e y > M e a s u r e s \ N e w   S l o t s   F u n d e d \ T a g I n f o \ F o r m u l a < / K e y > < / D i a g r a m O b j e c t K e y > < D i a g r a m O b j e c t K e y > < K e y > M e a s u r e s \ N e w   S l o t s   F u n d e d \ T a g I n f o \ V a l u e < / K e y > < / D i a g r a m O b j e c t K e y > < D i a g r a m O b j e c t K e y > < K e y > M e a s u r e s \ W e i g h t e d   A d d i t i o n a l   E x i s t i n g   S l o t s < / K e y > < / D i a g r a m O b j e c t K e y > < D i a g r a m O b j e c t K e y > < K e y > M e a s u r e s \ W e i g h t e d   A d d i t i o n a l   E x i s t i n g   S l o t s \ T a g I n f o \ F o r m u l a < / K e y > < / D i a g r a m O b j e c t K e y > < D i a g r a m O b j e c t K e y > < K e y > M e a s u r e s \ W e i g h t e d   A d d i t i o n a l   E x i s t i n g   S l o t s \ T a g I n f o \ V a l u e < / K e y > < / D i a g r a m O b j e c t K e y > < D i a g r a m O b j e c t K e y > < K e y > M e a s u r e s \ W e i g h t e d   N e w   S l o t s < / K e y > < / D i a g r a m O b j e c t K e y > < D i a g r a m O b j e c t K e y > < K e y > M e a s u r e s \ W e i g h t e d   N e w   S l o t s \ T a g I n f o \ F o r m u l a < / K e y > < / D i a g r a m O b j e c t K e y > < D i a g r a m O b j e c t K e y > < K e y > M e a s u r e s \ W e i g h t e d   N e w   S l o t s \ T a g I n f o \ V a l u e < / K e y > < / D i a g r a m O b j e c t K e y > < D i a g r a m O b j e c t K e y > < K e y > M e a s u r e s \ M a x   S c o r e < / K e y > < / D i a g r a m O b j e c t K e y > < D i a g r a m O b j e c t K e y > < K e y > M e a s u r e s \ M a x   S c o r e \ T a g I n f o \ F o r m u l a < / K e y > < / D i a g r a m O b j e c t K e y > < D i a g r a m O b j e c t K e y > < K e y > M e a s u r e s \ M a x   S c o r e \ T a g I n f o \ V a l u e < / K e y > < / D i a g r a m O b j e c t K e y > < D i a g r a m O b j e c t K e y > < K e y > M e a s u r e s \ M i n   S c o r e < / K e y > < / D i a g r a m O b j e c t K e y > < D i a g r a m O b j e c t K e y > < K e y > M e a s u r e s \ M i n   S c o r e \ T a g I n f o \ F o r m u l a < / K e y > < / D i a g r a m O b j e c t K e y > < D i a g r a m O b j e c t K e y > < K e y > M e a s u r e s \ M i n   S c o r e \ T a g I n f o \ V a l u e < / K e y > < / D i a g r a m O b j e c t K e y > < D i a g r a m O b j e c t K e y > < K e y > M e a s u r e s \ M e d i a n   S c o r e < / K e y > < / D i a g r a m O b j e c t K e y > < D i a g r a m O b j e c t K e y > < K e y > M e a s u r e s \ M e d i a n   S c o r e \ T a g I n f o \ F o r m u l a < / K e y > < / D i a g r a m O b j e c t K e y > < D i a g r a m O b j e c t K e y > < K e y > M e a s u r e s \ M e d i a n   S c o r e \ T a g I n f o \ V a l u e < / K e y > < / D i a g r a m O b j e c t K e y > < D i a g r a m O b j e c t K e y > < K e y > M e a s u r e s \ M e a n   S c o r e < / K e y > < / D i a g r a m O b j e c t K e y > < D i a g r a m O b j e c t K e y > < K e y > M e a s u r e s \ M e a n   S c o r e \ T a g I n f o \ F o r m u l a < / K e y > < / D i a g r a m O b j e c t K e y > < D i a g r a m O b j e c t K e y > < K e y > M e a s u r e s \ M e a n   S c o r e \ T a g I n f o \ V a l u e < / K e y > < / D i a g r a m O b j e c t K e y > < D i a g r a m O b j e c t K e y > < K e y > M e a s u r e s \ P r o j e c t s   F u n d e d < / K e y > < / D i a g r a m O b j e c t K e y > < D i a g r a m O b j e c t K e y > < K e y > M e a s u r e s \ P r o j e c t s   F u n d e d \ T a g I n f o \ F o r m u l a < / K e y > < / D i a g r a m O b j e c t K e y > < D i a g r a m O b j e c t K e y > < K e y > M e a s u r e s \ P r o j e c t s   F u n d e d \ T a g I n f o \ V a l u e < / K e y > < / D i a g r a m O b j e c t K e y > < D i a g r a m O b j e c t K e y > < K e y > M e a s u r e s \ M u l t i - Y e a r   P r o j e c t s   F u n d e d < / K e y > < / D i a g r a m O b j e c t K e y > < D i a g r a m O b j e c t K e y > < K e y > M e a s u r e s \ M u l t i - Y e a r   P r o j e c t s   F u n d e d \ T a g I n f o \ F o r m u l a < / K e y > < / D i a g r a m O b j e c t K e y > < D i a g r a m O b j e c t K e y > < K e y > M e a s u r e s \ M u l t i - Y e a r   P r o j e c t s   F u n d e d \ T a g I n f o \ V a l u e < / K e y > < / D i a g r a m O b j e c t K e y > < D i a g r a m O b j e c t K e y > < K e y > M e a s u r e s \ S u m   o f   S c o r e < / K e y > < / D i a g r a m O b j e c t K e y > < D i a g r a m O b j e c t K e y > < K e y > M e a s u r e s \ S u m   o f   S c o r e \ T a g I n f o \ F o r m u l a < / K e y > < / D i a g r a m O b j e c t K e y > < D i a g r a m O b j e c t K e y > < K e y > M e a s u r e s \ S u m   o f   S c o r e \ T a g I n f o \ V a l u e < / K e y > < / D i a g r a m O b j e c t K e y > < D i a g r a m O b j e c t K e y > < K e y > C o l u m n s \ O r g a n i z a t i o n < / K e y > < / D i a g r a m O b j e c t K e y > < D i a g r a m O b j e c t K e y > < K e y > C o l u m n s \ R e q u e s t e d < / K e y > < / D i a g r a m O b j e c t K e y > < D i a g r a m O b j e c t K e y > < K e y > C o l u m n s \ S c o r e < / K e y > < / D i a g r a m O b j e c t K e y > < D i a g r a m O b j e c t K e y > < K e y > C o l u m n s \ F u n d i n g   A m o u n t < / K e y > < / D i a g r a m O b j e c t K e y > < D i a g r a m O b j e c t K e y > < K e y > C o l u m n s \ %   F u n d e d < / K e y > < / D i a g r a m O b j e c t K e y > < D i a g r a m O b j e c t K e y > < K e y > C o l u m n s \ #   R e c o m m e n d   F u n d i n g < / K e y > < / D i a g r a m O b j e c t K e y > < D i a g r a m O b j e c t K e y > < K e y > C o l u m n s \ #   S c o r e d < / K e y > < / D i a g r a m O b j e c t K e y > < D i a g r a m O b j e c t K e y > < K e y > C o l u m n s \ %   R e c o m m e n d < / K e y > < / D i a g r a m O b j e c t K e y > < D i a g r a m O b j e c t K e y > < K e y > C o l u m n s \ S l o t s < / K e y > < / D i a g r a m O b j e c t K e y > < D i a g r a m O b j e c t K e y > < K e y > C o l u m n s \ E x i s t i n g   S l o t s < / K e y > < / D i a g r a m O b j e c t K e y > < D i a g r a m O b j e c t K e y > < K e y > C o l u m n s \ N e w   S l o t s < / K e y > < / D i a g r a m O b j e c t K e y > < D i a g r a m O b j e c t K e y > < K e y > C o l u m n s \ O p e n   e x i s t i n g   s l o t s   d u e   t o   s t a f f i n g < / K e y > < / D i a g r a m O b j e c t K e y > < D i a g r a m O b j e c t K e y > < K e y > C o l u m n s \ #   R e c o m m e n d   m u l t i - y e a r   f u n d i n g < / K e y > < / D i a g r a m O b j e c t K e y > < D i a g r a m O b j e c t K e y > < K e y > C o l u m n s \ M u l t i - y e a r   R e q u e s t ? < / K e y > < / D i a g r a m O b j e c t K e y > < D i a g r a m O b j e c t K e y > < K e y > C o l u m n s \ M u l t i - y e a r   Y e a r   2 < / K e y > < / D i a g r a m O b j e c t K e y > < D i a g r a m O b j e c t K e y > < K e y > C o l u m n s \ M u l t i - y e a r   Y e a r   3 < / K e y > < / D i a g r a m O b j e c t K e y > < D i a g r a m O b j e c t K e y > < K e y > C o l u m n s \ Z i p   C o d e < / K e y > < / D i a g r a m O b j e c t K e y > < D i a g r a m O b j e c t K e y > < K e y > C o l u m n s \ U n s p e n t   F u n d s   F Y 2 0 < / K e y > < / D i a g r a m O b j e c t K e y > < D i a g r a m O b j e c t K e y > < K e y > C o l u m n s \ U n s p e n t   F u n d s   F Y 2 1 < / K e y > < / D i a g r a m O b j e c t K e y > < D i a g r a m O b j e c t K e y > < K e y > C o l u m n s \ U n s p e n t   F u n d s   F Y 2 2 < / K e y > < / D i a g r a m O b j e c t K e y > < D i a g r a m O b j e c t K e y > < K e y > C o l u m n s \ U n s p e n t   F u n d s   F Y 2 3 < / K e y > < / D i a g r a m O b j e c t K e y > < D i a g r a m O b j e c t K e y > < K e y > C o l u m n s \ S t r a t e g y < / K e y > < / D i a g r a m O b j e c t K e y > < D i a g r a m O b j e c t K e y > < K e y > C o l u m n s \ E x i s t i n g   S l o t s   ( W e i g h t e d ) < / K e y > < / D i a g r a m O b j e c t K e y > < D i a g r a m O b j e c t K e y > < K e y > C o l u m n s \ N e w   S l o t s   ( W e i g h t e d ) < / K e y > < / D i a g r a m O b j e c t K e y > < D i a g r a m O b j e c t K e y > < K e y > L i n k s \ & l t ; C o l u m n s \ S u m   o f   S c o r e & g t ; - & l t ; M e a s u r e s \ S c o r e & g t ; < / K e y > < / D i a g r a m O b j e c t K e y > < D i a g r a m O b j e c t K e y > < K e y > L i n k s \ & l t ; C o l u m n s \ S u m   o f   S c o r e & g t ; - & l t ; M e a s u r e s \ S c o r e & g t ; \ C O L U M N < / K e y > < / D i a g r a m O b j e c t K e y > < D i a g r a m O b j e c t K e y > < K e y > L i n k s \ & l t ; C o l u m n s \ S u m   o f   S c o r e & g t ; - & l t ; M e a s u r e s \ S c o r e & g t ; \ M E A S U R E 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 M e a s u r e s \ M a x   R e q u e s t e d < / K e y > < / a : K e y > < a : V a l u e   i : t y p e = " M e a s u r e G r i d N o d e V i e w S t a t e " > < C o l u m n > 1 < / C o l u m n > < L a y e d O u t > t r u e < / L a y e d O u t > < R o w > 1 < / R o w > < / a : V a l u e > < / a : K e y V a l u e O f D i a g r a m O b j e c t K e y a n y T y p e z b w N T n L X > < a : K e y V a l u e O f D i a g r a m O b j e c t K e y a n y T y p e z b w N T n L X > < a : K e y > < K e y > M e a s u r e s \ M a x   R e q u e s t e d \ T a g I n f o \ F o r m u l a < / K e y > < / a : K e y > < a : V a l u e   i : t y p e = " M e a s u r e G r i d V i e w S t a t e I D i a g r a m T a g A d d i t i o n a l I n f o " / > < / a : K e y V a l u e O f D i a g r a m O b j e c t K e y a n y T y p e z b w N T n L X > < a : K e y V a l u e O f D i a g r a m O b j e c t K e y a n y T y p e z b w N T n L X > < a : K e y > < K e y > M e a s u r e s \ M a x   R e q u e s t e d \ T a g I n f o \ V a l u e < / K e y > < / a : K e y > < a : V a l u e   i : t y p e = " M e a s u r e G r i d V i e w S t a t e I D i a g r a m T a g A d d i t i o n a l I n f o " / > < / a : K e y V a l u e O f D i a g r a m O b j e c t K e y a n y T y p e z b w N T n L X > < a : K e y V a l u e O f D i a g r a m O b j e c t K e y a n y T y p e z b w N T n L X > < a : K e y > < K e y > M e a s u r e s \ M i n   R e q u e s t e d < / K e y > < / a : K e y > < a : V a l u e   i : t y p e = " M e a s u r e G r i d N o d e V i e w S t a t e " > < C o l u m n > 1 < / C o l u m n > < L a y e d O u t > t r u e < / L a y e d O u t > < R o w > 2 < / R o w > < / a : V a l u e > < / a : K e y V a l u e O f D i a g r a m O b j e c t K e y a n y T y p e z b w N T n L X > < a : K e y V a l u e O f D i a g r a m O b j e c t K e y a n y T y p e z b w N T n L X > < a : K e y > < K e y > M e a s u r e s \ M i n   R e q u e s t e d \ T a g I n f o \ F o r m u l a < / K e y > < / a : K e y > < a : V a l u e   i : t y p e = " M e a s u r e G r i d V i e w S t a t e I D i a g r a m T a g A d d i t i o n a l I n f o " / > < / a : K e y V a l u e O f D i a g r a m O b j e c t K e y a n y T y p e z b w N T n L X > < a : K e y V a l u e O f D i a g r a m O b j e c t K e y a n y T y p e z b w N T n L X > < a : K e y > < K e y > M e a s u r e s \ M i n   R e q u e s t e d \ T a g I n f o \ V a l u e < / K e y > < / a : K e y > < a : V a l u e   i : t y p e = " M e a s u r e G r i d V i e w S t a t e I D i a g r a m T a g A d d i t i o n a l I n f o " / > < / a : K e y V a l u e O f D i a g r a m O b j e c t K e y a n y T y p e z b w N T n L X > < a : K e y V a l u e O f D i a g r a m O b j e c t K e y a n y T y p e z b w N T n L X > < a : K e y > < K e y > M e a s u r e s \ M e d i a n   R e q u e s t e d < / K e y > < / a : K e y > < a : V a l u e   i : t y p e = " M e a s u r e G r i d N o d e V i e w S t a t e " > < C o l u m n > 1 < / C o l u m n > < L a y e d O u t > t r u e < / L a y e d O u t > < R o w > 3 < / R o w > < / a : V a l u e > < / a : K e y V a l u e O f D i a g r a m O b j e c t K e y a n y T y p e z b w N T n L X > < a : K e y V a l u e O f D i a g r a m O b j e c t K e y a n y T y p e z b w N T n L X > < a : K e y > < K e y > M e a s u r e s \ M e d i a n   R e q u e s t e d \ T a g I n f o \ F o r m u l a < / K e y > < / a : K e y > < a : V a l u e   i : t y p e = " M e a s u r e G r i d V i e w S t a t e I D i a g r a m T a g A d d i t i o n a l I n f o " / > < / a : K e y V a l u e O f D i a g r a m O b j e c t K e y a n y T y p e z b w N T n L X > < a : K e y V a l u e O f D i a g r a m O b j e c t K e y a n y T y p e z b w N T n L X > < a : K e y > < K e y > M e a s u r e s \ M e d i a n   R e q u e s t e d \ T a g I n f o \ V a l u e < / K e y > < / a : K e y > < a : V a l u e   i : t y p e = " M e a s u r e G r i d V i e w S t a t e I D i a g r a m T a g A d d i t i o n a l I n f o " / > < / a : K e y V a l u e O f D i a g r a m O b j e c t K e y a n y T y p e z b w N T n L X > < a : K e y V a l u e O f D i a g r a m O b j e c t K e y a n y T y p e z b w N T n L X > < a : K e y > < K e y > M e a s u r e s \ M e a n   R e q u e s t e d < / K e y > < / a : K e y > < a : V a l u e   i : t y p e = " M e a s u r e G r i d N o d e V i e w S t a t e " > < C o l u m n > 1 < / C o l u m n > < L a y e d O u t > t r u e < / L a y e d O u t > < R o w > 4 < / R o w > < / a : V a l u e > < / a : K e y V a l u e O f D i a g r a m O b j e c t K e y a n y T y p e z b w N T n L X > < a : K e y V a l u e O f D i a g r a m O b j e c t K e y a n y T y p e z b w N T n L X > < a : K e y > < K e y > M e a s u r e s \ M e a n   R e q u e s t e d \ T a g I n f o \ F o r m u l a < / K e y > < / a : K e y > < a : V a l u e   i : t y p e = " M e a s u r e G r i d V i e w S t a t e I D i a g r a m T a g A d d i t i o n a l I n f o " / > < / a : K e y V a l u e O f D i a g r a m O b j e c t K e y a n y T y p e z b w N T n L X > < a : K e y V a l u e O f D i a g r a m O b j e c t K e y a n y T y p e z b w N T n L X > < a : K e y > < K e y > M e a s u r e s \ M e a n   R e q u e s t e d \ T a g I n f o \ V a l u e < / K e y > < / a : K e y > < a : V a l u e   i : t y p e = " M e a s u r e G r i d V i e w S t a t e I D i a g r a m T a g A d d i t i o n a l I n f o " / > < / a : K e y V a l u e O f D i a g r a m O b j e c t K e y a n y T y p e z b w N T n L X > < a : K e y V a l u e O f D i a g r a m O b j e c t K e y a n y T y p e z b w N T n L X > < a : K e y > < K e y > M e a s u r e s \ M a x   F u n d e d < / K e y > < / a : K e y > < a : V a l u e   i : t y p e = " M e a s u r e G r i d N o d e V i e w S t a t e " > < C o l u m n > 3 < / C o l u m n > < L a y e d O u t > t r u e < / L a y e d O u t > < R o w > 1 < / R o w > < / a : V a l u e > < / a : K e y V a l u e O f D i a g r a m O b j e c t K e y a n y T y p e z b w N T n L X > < a : K e y V a l u e O f D i a g r a m O b j e c t K e y a n y T y p e z b w N T n L X > < a : K e y > < K e y > M e a s u r e s \ M a x   F u n d e d \ T a g I n f o \ F o r m u l a < / K e y > < / a : K e y > < a : V a l u e   i : t y p e = " M e a s u r e G r i d V i e w S t a t e I D i a g r a m T a g A d d i t i o n a l I n f o " / > < / a : K e y V a l u e O f D i a g r a m O b j e c t K e y a n y T y p e z b w N T n L X > < a : K e y V a l u e O f D i a g r a m O b j e c t K e y a n y T y p e z b w N T n L X > < a : K e y > < K e y > M e a s u r e s \ M a x   F u n d e d \ T a g I n f o \ V a l u e < / K e y > < / a : K e y > < a : V a l u e   i : t y p e = " M e a s u r e G r i d V i e w S t a t e I D i a g r a m T a g A d d i t i o n a l I n f o " / > < / a : K e y V a l u e O f D i a g r a m O b j e c t K e y a n y T y p e z b w N T n L X > < a : K e y V a l u e O f D i a g r a m O b j e c t K e y a n y T y p e z b w N T n L X > < a : K e y > < K e y > M e a s u r e s \ M i n   F u n d e d < / K e y > < / a : K e y > < a : V a l u e   i : t y p e = " M e a s u r e G r i d N o d e V i e w S t a t e " > < C o l u m n > 3 < / C o l u m n > < L a y e d O u t > t r u e < / L a y e d O u t > < R o w > 2 < / R o w > < / a : V a l u e > < / a : K e y V a l u e O f D i a g r a m O b j e c t K e y a n y T y p e z b w N T n L X > < a : K e y V a l u e O f D i a g r a m O b j e c t K e y a n y T y p e z b w N T n L X > < a : K e y > < K e y > M e a s u r e s \ M i n   F u n d e d \ T a g I n f o \ F o r m u l a < / K e y > < / a : K e y > < a : V a l u e   i : t y p e = " M e a s u r e G r i d V i e w S t a t e I D i a g r a m T a g A d d i t i o n a l I n f o " / > < / a : K e y V a l u e O f D i a g r a m O b j e c t K e y a n y T y p e z b w N T n L X > < a : K e y V a l u e O f D i a g r a m O b j e c t K e y a n y T y p e z b w N T n L X > < a : K e y > < K e y > M e a s u r e s \ M i n   F u n d e d \ T a g I n f o \ V a l u e < / K e y > < / a : K e y > < a : V a l u e   i : t y p e = " M e a s u r e G r i d V i e w S t a t e I D i a g r a m T a g A d d i t i o n a l I n f o " / > < / a : K e y V a l u e O f D i a g r a m O b j e c t K e y a n y T y p e z b w N T n L X > < a : K e y V a l u e O f D i a g r a m O b j e c t K e y a n y T y p e z b w N T n L X > < a : K e y > < K e y > M e a s u r e s \ M e d i a n   F u n d e d < / K e y > < / a : K e y > < a : V a l u e   i : t y p e = " M e a s u r e G r i d N o d e V i e w S t a t e " > < C o l u m n > 3 < / C o l u m n > < L a y e d O u t > t r u e < / L a y e d O u t > < R o w > 3 < / R o w > < / a : V a l u e > < / a : K e y V a l u e O f D i a g r a m O b j e c t K e y a n y T y p e z b w N T n L X > < a : K e y V a l u e O f D i a g r a m O b j e c t K e y a n y T y p e z b w N T n L X > < a : K e y > < K e y > M e a s u r e s \ M e d i a n   F u n d e d \ T a g I n f o \ F o r m u l a < / K e y > < / a : K e y > < a : V a l u e   i : t y p e = " M e a s u r e G r i d V i e w S t a t e I D i a g r a m T a g A d d i t i o n a l I n f o " / > < / a : K e y V a l u e O f D i a g r a m O b j e c t K e y a n y T y p e z b w N T n L X > < a : K e y V a l u e O f D i a g r a m O b j e c t K e y a n y T y p e z b w N T n L X > < a : K e y > < K e y > M e a s u r e s \ M e d i a n   F u n d e d \ T a g I n f o \ V a l u e < / K e y > < / a : K e y > < a : V a l u e   i : t y p e = " M e a s u r e G r i d V i e w S t a t e I D i a g r a m T a g A d d i t i o n a l I n f o " / > < / a : K e y V a l u e O f D i a g r a m O b j e c t K e y a n y T y p e z b w N T n L X > < a : K e y V a l u e O f D i a g r a m O b j e c t K e y a n y T y p e z b w N T n L X > < a : K e y > < K e y > M e a s u r e s \ M e a n   F u n d e d < / K e y > < / a : K e y > < a : V a l u e   i : t y p e = " M e a s u r e G r i d N o d e V i e w S t a t e " > < C o l u m n > 3 < / C o l u m n > < L a y e d O u t > t r u e < / L a y e d O u t > < R o w > 4 < / R o w > < / a : V a l u e > < / a : K e y V a l u e O f D i a g r a m O b j e c t K e y a n y T y p e z b w N T n L X > < a : K e y V a l u e O f D i a g r a m O b j e c t K e y a n y T y p e z b w N T n L X > < a : K e y > < K e y > M e a s u r e s \ M e a n   F u n d e d \ T a g I n f o \ F o r m u l a < / K e y > < / a : K e y > < a : V a l u e   i : t y p e = " M e a s u r e G r i d V i e w S t a t e I D i a g r a m T a g A d d i t i o n a l I n f o " / > < / a : K e y V a l u e O f D i a g r a m O b j e c t K e y a n y T y p e z b w N T n L X > < a : K e y V a l u e O f D i a g r a m O b j e c t K e y a n y T y p e z b w N T n L X > < a : K e y > < K e y > M e a s u r e s \ M e a n   F u n d e d \ T a g I n f o \ V a l u e < / K e y > < / a : K e y > < a : V a l u e   i : t y p e = " M e a s u r e G r i d V i e w S t a t e I D i a g r a m T a g A d d i t i o n a l I n f o " / > < / a : K e y V a l u e O f D i a g r a m O b j e c t K e y a n y T y p e z b w N T n L X > < a : K e y V a l u e O f D i a g r a m O b j e c t K e y a n y T y p e z b w N T n L X > < a : K e y > < K e y > M e a s u r e s \ P r o j e c t s < / K e y > < / a : K e y > < a : V a l u e   i : t y p e = " M e a s u r e G r i d N o d e V i e w S t a t e " > < L a y e d O u t > t r u e < / L a y e d O u t > < R o w > 1 < / R o w > < / a : V a l u e > < / a : K e y V a l u e O f D i a g r a m O b j e c t K e y a n y T y p e z b w N T n L X > < a : K e y V a l u e O f D i a g r a m O b j e c t K e y a n y T y p e z b w N T n L X > < a : K e y > < K e y > M e a s u r e s \ P r o j e c t s \ T a g I n f o \ F o r m u l a < / K e y > < / a : K e y > < a : V a l u e   i : t y p e = " M e a s u r e G r i d V i e w S t a t e I D i a g r a m T a g A d d i t i o n a l I n f o " / > < / a : K e y V a l u e O f D i a g r a m O b j e c t K e y a n y T y p e z b w N T n L X > < a : K e y V a l u e O f D i a g r a m O b j e c t K e y a n y T y p e z b w N T n L X > < a : K e y > < K e y > M e a s u r e s \ P r o j e c t s \ T a g I n f o \ V a l u e < / K e y > < / a : K e y > < a : V a l u e   i : t y p e = " M e a s u r e G r i d V i e w S t a t e I D i a g r a m T a g A d d i t i o n a l I n f o " / > < / a : K e y V a l u e O f D i a g r a m O b j e c t K e y a n y T y p e z b w N T n L X > < a : K e y V a l u e O f D i a g r a m O b j e c t K e y a n y T y p e z b w N T n L X > < a : K e y > < K e y > M e a s u r e s \ M u l t i - Y e a r   P r o j e c t s < / K e y > < / a : K e y > < a : V a l u e   i : t y p e = " M e a s u r e G r i d N o d e V i e w S t a t e " > < L a y e d O u t > t r u e < / L a y e d O u t > < R o w > 2 < / R o w > < / a : V a l u e > < / a : K e y V a l u e O f D i a g r a m O b j e c t K e y a n y T y p e z b w N T n L X > < a : K e y V a l u e O f D i a g r a m O b j e c t K e y a n y T y p e z b w N T n L X > < a : K e y > < K e y > M e a s u r e s \ M u l t i - Y e a r   P r o j e c t s \ T a g I n f o \ F o r m u l a < / K e y > < / a : K e y > < a : V a l u e   i : t y p e = " M e a s u r e G r i d V i e w S t a t e I D i a g r a m T a g A d d i t i o n a l I n f o " / > < / a : K e y V a l u e O f D i a g r a m O b j e c t K e y a n y T y p e z b w N T n L X > < a : K e y V a l u e O f D i a g r a m O b j e c t K e y a n y T y p e z b w N T n L X > < a : K e y > < K e y > M e a s u r e s \ M u l t i - Y e a r   P r o j e c t s \ T a g I n f o \ V a l u e < / K e y > < / a : K e y > < a : V a l u e   i : t y p e = " M e a s u r e G r i d V i e w S t a t e I D i a g r a m T a g A d d i t i o n a l I n f o " / > < / a : K e y V a l u e O f D i a g r a m O b j e c t K e y a n y T y p e z b w N T n L X > < a : K e y V a l u e O f D i a g r a m O b j e c t K e y a n y T y p e z b w N T n L X > < a : K e y > < K e y > M e a s u r e s \ R e q u e s t e d   A m o u n t < / K e y > < / a : K e y > < a : V a l u e   i : t y p e = " M e a s u r e G r i d N o d e V i e w S t a t e " > < L a y e d O u t > t r u e < / L a y e d O u t > < R o w > 3 < / R o w > < / a : V a l u e > < / a : K e y V a l u e O f D i a g r a m O b j e c t K e y a n y T y p e z b w N T n L X > < a : K e y V a l u e O f D i a g r a m O b j e c t K e y a n y T y p e z b w N T n L X > < a : K e y > < K e y > M e a s u r e s \ R e q u e s t e d   A m o u n t \ T a g I n f o \ F o r m u l a < / K e y > < / a : K e y > < a : V a l u e   i : t y p e = " M e a s u r e G r i d V i e w S t a t e I D i a g r a m T a g A d d i t i o n a l I n f o " / > < / a : K e y V a l u e O f D i a g r a m O b j e c t K e y a n y T y p e z b w N T n L X > < a : K e y V a l u e O f D i a g r a m O b j e c t K e y a n y T y p e z b w N T n L X > < a : K e y > < K e y > M e a s u r e s \ R e q u e s t e d   A m o u n t \ T a g I n f o \ V a l u e < / K e y > < / a : K e y > < a : V a l u e   i : t y p e = " M e a s u r e G r i d V i e w S t a t e I D i a g r a m T a g A d d i t i o n a l I n f o " / > < / a : K e y V a l u e O f D i a g r a m O b j e c t K e y a n y T y p e z b w N T n L X > < a : K e y V a l u e O f D i a g r a m O b j e c t K e y a n y T y p e z b w N T n L X > < a : K e y > < K e y > M e a s u r e s \ F u n d e d   A m o u n t < / K e y > < / a : K e y > < a : V a l u e   i : t y p e = " M e a s u r e G r i d N o d e V i e w S t a t e " > < L a y e d O u t > t r u e < / L a y e d O u t > < R o w > 4 < / R o w > < / a : V a l u e > < / a : K e y V a l u e O f D i a g r a m O b j e c t K e y a n y T y p e z b w N T n L X > < a : K e y V a l u e O f D i a g r a m O b j e c t K e y a n y T y p e z b w N T n L X > < a : K e y > < K e y > M e a s u r e s \ F u n d e d   A m o u n t \ T a g I n f o \ F o r m u l a < / K e y > < / a : K e y > < a : V a l u e   i : t y p e = " M e a s u r e G r i d V i e w S t a t e I D i a g r a m T a g A d d i t i o n a l I n f o " / > < / a : K e y V a l u e O f D i a g r a m O b j e c t K e y a n y T y p e z b w N T n L X > < a : K e y V a l u e O f D i a g r a m O b j e c t K e y a n y T y p e z b w N T n L X > < a : K e y > < K e y > M e a s u r e s \ F u n d e d   A m o u n t \ T a g I n f o \ V a l u e < / K e y > < / a : K e y > < a : V a l u e   i : t y p e = " M e a s u r e G r i d V i e w S t a t e I D i a g r a m T a g A d d i t i o n a l I n f o " / > < / a : K e y V a l u e O f D i a g r a m O b j e c t K e y a n y T y p e z b w N T n L X > < a : K e y V a l u e O f D i a g r a m O b j e c t K e y a n y T y p e z b w N T n L X > < a : K e y > < K e y > M e a s u r e s \ F i r s t   Y e a r   F u n d s < / K e y > < / a : K e y > < a : V a l u e   i : t y p e = " M e a s u r e G r i d N o d e V i e w S t a t e " > < L a y e d O u t > t r u e < / L a y e d O u t > < R o w > 5 < / R o w > < / a : V a l u e > < / a : K e y V a l u e O f D i a g r a m O b j e c t K e y a n y T y p e z b w N T n L X > < a : K e y V a l u e O f D i a g r a m O b j e c t K e y a n y T y p e z b w N T n L X > < a : K e y > < K e y > M e a s u r e s \ F i r s t   Y e a r   F u n d s \ T a g I n f o \ F o r m u l a < / K e y > < / a : K e y > < a : V a l u e   i : t y p e = " M e a s u r e G r i d V i e w S t a t e I D i a g r a m T a g A d d i t i o n a l I n f o " / > < / a : K e y V a l u e O f D i a g r a m O b j e c t K e y a n y T y p e z b w N T n L X > < a : K e y V a l u e O f D i a g r a m O b j e c t K e y a n y T y p e z b w N T n L X > < a : K e y > < K e y > M e a s u r e s \ F i r s t   Y e a r   F u n d s \ T a g I n f o \ V a l u e < / K e y > < / a : K e y > < a : V a l u e   i : t y p e = " M e a s u r e G r i d V i e w S t a t e I D i a g r a m T a g A d d i t i o n a l I n f o " / > < / a : K e y V a l u e O f D i a g r a m O b j e c t K e y a n y T y p e z b w N T n L X > < a : K e y V a l u e O f D i a g r a m O b j e c t K e y a n y T y p e z b w N T n L X > < a : K e y > < K e y > M e a s u r e s \ S e c o n d   Y e a r   F u n d s < / K e y > < / a : K e y > < a : V a l u e   i : t y p e = " M e a s u r e G r i d N o d e V i e w S t a t e " > < L a y e d O u t > t r u e < / L a y e d O u t > < R o w > 6 < / R o w > < / a : V a l u e > < / a : K e y V a l u e O f D i a g r a m O b j e c t K e y a n y T y p e z b w N T n L X > < a : K e y V a l u e O f D i a g r a m O b j e c t K e y a n y T y p e z b w N T n L X > < a : K e y > < K e y > M e a s u r e s \ S e c o n d   Y e a r   F u n d s \ T a g I n f o \ F o r m u l a < / K e y > < / a : K e y > < a : V a l u e   i : t y p e = " M e a s u r e G r i d V i e w S t a t e I D i a g r a m T a g A d d i t i o n a l I n f o " / > < / a : K e y V a l u e O f D i a g r a m O b j e c t K e y a n y T y p e z b w N T n L X > < a : K e y V a l u e O f D i a g r a m O b j e c t K e y a n y T y p e z b w N T n L X > < a : K e y > < K e y > M e a s u r e s \ S e c o n d   Y e a r   F u n d s \ T a g I n f o \ V a l u e < / K e y > < / a : K e y > < a : V a l u e   i : t y p e = " M e a s u r e G r i d V i e w S t a t e I D i a g r a m T a g A d d i t i o n a l I n f o " / > < / a : K e y V a l u e O f D i a g r a m O b j e c t K e y a n y T y p e z b w N T n L X > < a : K e y V a l u e O f D i a g r a m O b j e c t K e y a n y T y p e z b w N T n L X > < a : K e y > < K e y > M e a s u r e s \ T h i r d   Y e a r   F u n d s < / K e y > < / a : K e y > < a : V a l u e   i : t y p e = " M e a s u r e G r i d N o d e V i e w S t a t e " > < L a y e d O u t > t r u e < / L a y e d O u t > < R o w > 7 < / R o w > < / a : V a l u e > < / a : K e y V a l u e O f D i a g r a m O b j e c t K e y a n y T y p e z b w N T n L X > < a : K e y V a l u e O f D i a g r a m O b j e c t K e y a n y T y p e z b w N T n L X > < a : K e y > < K e y > M e a s u r e s \ T h i r d   Y e a r   F u n d s \ T a g I n f o \ F o r m u l a < / K e y > < / a : K e y > < a : V a l u e   i : t y p e = " M e a s u r e G r i d V i e w S t a t e I D i a g r a m T a g A d d i t i o n a l I n f o " / > < / a : K e y V a l u e O f D i a g r a m O b j e c t K e y a n y T y p e z b w N T n L X > < a : K e y V a l u e O f D i a g r a m O b j e c t K e y a n y T y p e z b w N T n L X > < a : K e y > < K e y > M e a s u r e s \ T h i r d   Y e a r   F u n d s \ T a g I n f o \ V a l u e < / K e y > < / a : K e y > < a : V a l u e   i : t y p e = " M e a s u r e G r i d V i e w S t a t e I D i a g r a m T a g A d d i t i o n a l I n f o " / > < / a : K e y V a l u e O f D i a g r a m O b j e c t K e y a n y T y p e z b w N T n L X > < a : K e y V a l u e O f D i a g r a m O b j e c t K e y a n y T y p e z b w N T n L X > < a : K e y > < K e y > M e a s u r e s \ 2 0 2 0   U n s p e n t < / K e y > < / a : K e y > < a : V a l u e   i : t y p e = " M e a s u r e G r i d N o d e V i e w S t a t e " > < L a y e d O u t > t r u e < / L a y e d O u t > < R o w > 9 < / R o w > < / a : V a l u e > < / a : K e y V a l u e O f D i a g r a m O b j e c t K e y a n y T y p e z b w N T n L X > < a : K e y V a l u e O f D i a g r a m O b j e c t K e y a n y T y p e z b w N T n L X > < a : K e y > < K e y > M e a s u r e s \ 2 0 2 0   U n s p e n t \ T a g I n f o \ F o r m u l a < / K e y > < / a : K e y > < a : V a l u e   i : t y p e = " M e a s u r e G r i d V i e w S t a t e I D i a g r a m T a g A d d i t i o n a l I n f o " / > < / a : K e y V a l u e O f D i a g r a m O b j e c t K e y a n y T y p e z b w N T n L X > < a : K e y V a l u e O f D i a g r a m O b j e c t K e y a n y T y p e z b w N T n L X > < a : K e y > < K e y > M e a s u r e s \ 2 0 2 0   U n s p e n t \ T a g I n f o \ V a l u e < / K e y > < / a : K e y > < a : V a l u e   i : t y p e = " M e a s u r e G r i d V i e w S t a t e I D i a g r a m T a g A d d i t i o n a l I n f o " / > < / a : K e y V a l u e O f D i a g r a m O b j e c t K e y a n y T y p e z b w N T n L X > < a : K e y V a l u e O f D i a g r a m O b j e c t K e y a n y T y p e z b w N T n L X > < a : K e y > < K e y > M e a s u r e s \ 2 0 2 1   U n s p e n t < / K e y > < / a : K e y > < a : V a l u e   i : t y p e = " M e a s u r e G r i d N o d e V i e w S t a t e " > < L a y e d O u t > t r u e < / L a y e d O u t > < R o w > 1 0 < / R o w > < / a : V a l u e > < / a : K e y V a l u e O f D i a g r a m O b j e c t K e y a n y T y p e z b w N T n L X > < a : K e y V a l u e O f D i a g r a m O b j e c t K e y a n y T y p e z b w N T n L X > < a : K e y > < K e y > M e a s u r e s \ 2 0 2 1   U n s p e n t \ T a g I n f o \ F o r m u l a < / K e y > < / a : K e y > < a : V a l u e   i : t y p e = " M e a s u r e G r i d V i e w S t a t e I D i a g r a m T a g A d d i t i o n a l I n f o " / > < / a : K e y V a l u e O f D i a g r a m O b j e c t K e y a n y T y p e z b w N T n L X > < a : K e y V a l u e O f D i a g r a m O b j e c t K e y a n y T y p e z b w N T n L X > < a : K e y > < K e y > M e a s u r e s \ 2 0 2 1   U n s p e n t \ T a g I n f o \ V a l u e < / K e y > < / a : K e y > < a : V a l u e   i : t y p e = " M e a s u r e G r i d V i e w S t a t e I D i a g r a m T a g A d d i t i o n a l I n f o " / > < / a : K e y V a l u e O f D i a g r a m O b j e c t K e y a n y T y p e z b w N T n L X > < a : K e y V a l u e O f D i a g r a m O b j e c t K e y a n y T y p e z b w N T n L X > < a : K e y > < K e y > M e a s u r e s \ 2 0 2 2   U n s p e n t < / K e y > < / a : K e y > < a : V a l u e   i : t y p e = " M e a s u r e G r i d N o d e V i e w S t a t e " > < L a y e d O u t > t r u e < / L a y e d O u t > < R o w > 1 1 < / R o w > < / a : V a l u e > < / a : K e y V a l u e O f D i a g r a m O b j e c t K e y a n y T y p e z b w N T n L X > < a : K e y V a l u e O f D i a g r a m O b j e c t K e y a n y T y p e z b w N T n L X > < a : K e y > < K e y > M e a s u r e s \ 2 0 2 2   U n s p e n t \ T a g I n f o \ F o r m u l a < / K e y > < / a : K e y > < a : V a l u e   i : t y p e = " M e a s u r e G r i d V i e w S t a t e I D i a g r a m T a g A d d i t i o n a l I n f o " / > < / a : K e y V a l u e O f D i a g r a m O b j e c t K e y a n y T y p e z b w N T n L X > < a : K e y V a l u e O f D i a g r a m O b j e c t K e y a n y T y p e z b w N T n L X > < a : K e y > < K e y > M e a s u r e s \ 2 0 2 2   U n s p e n t \ T a g I n f o \ V a l u e < / K e y > < / a : K e y > < a : V a l u e   i : t y p e = " M e a s u r e G r i d V i e w S t a t e I D i a g r a m T a g A d d i t i o n a l I n f o " / > < / a : K e y V a l u e O f D i a g r a m O b j e c t K e y a n y T y p e z b w N T n L X > < a : K e y V a l u e O f D i a g r a m O b j e c t K e y a n y T y p e z b w N T n L X > < a : K e y > < K e y > M e a s u r e s \ 2 0 2 3   U n p s e n t < / K e y > < / a : K e y > < a : V a l u e   i : t y p e = " M e a s u r e G r i d N o d e V i e w S t a t e " > < L a y e d O u t > t r u e < / L a y e d O u t > < R o w > 1 2 < / R o w > < / a : V a l u e > < / a : K e y V a l u e O f D i a g r a m O b j e c t K e y a n y T y p e z b w N T n L X > < a : K e y V a l u e O f D i a g r a m O b j e c t K e y a n y T y p e z b w N T n L X > < a : K e y > < K e y > M e a s u r e s \ 2 0 2 3   U n p s e n t \ T a g I n f o \ F o r m u l a < / K e y > < / a : K e y > < a : V a l u e   i : t y p e = " M e a s u r e G r i d V i e w S t a t e I D i a g r a m T a g A d d i t i o n a l I n f o " / > < / a : K e y V a l u e O f D i a g r a m O b j e c t K e y a n y T y p e z b w N T n L X > < a : K e y V a l u e O f D i a g r a m O b j e c t K e y a n y T y p e z b w N T n L X > < a : K e y > < K e y > M e a s u r e s \ 2 0 2 3   U n p s e n t \ T a g I n f o \ V a l u e < / K e y > < / a : K e y > < a : V a l u e   i : t y p e = " M e a s u r e G r i d V i e w S t a t e I D i a g r a m T a g A d d i t i o n a l I n f o " / > < / a : K e y V a l u e O f D i a g r a m O b j e c t K e y a n y T y p e z b w N T n L X > < a : K e y V a l u e O f D i a g r a m O b j e c t K e y a n y T y p e z b w N T n L X > < a : K e y > < K e y > M e a s u r e s \ A d d i t i o n a l   E x i s t i n g   S l o t s   F u n d e d < / K e y > < / a : K e y > < a : V a l u e   i : t y p e = " M e a s u r e G r i d N o d e V i e w S t a t e " > < C o l u m n > 1 < / C o l u m n > < L a y e d O u t > t r u e < / L a y e d O u t > < R o w > 9 < / R o w > < / a : V a l u e > < / a : K e y V a l u e O f D i a g r a m O b j e c t K e y a n y T y p e z b w N T n L X > < a : K e y V a l u e O f D i a g r a m O b j e c t K e y a n y T y p e z b w N T n L X > < a : K e y > < K e y > M e a s u r e s \ A d d i t i o n a l   E x i s t i n g   S l o t s   F u n d e d \ T a g I n f o \ F o r m u l a < / K e y > < / a : K e y > < a : V a l u e   i : t y p e = " M e a s u r e G r i d V i e w S t a t e I D i a g r a m T a g A d d i t i o n a l I n f o " / > < / a : K e y V a l u e O f D i a g r a m O b j e c t K e y a n y T y p e z b w N T n L X > < a : K e y V a l u e O f D i a g r a m O b j e c t K e y a n y T y p e z b w N T n L X > < a : K e y > < K e y > M e a s u r e s \ A d d i t i o n a l   E x i s t i n g   S l o t s   F u n d e d \ T a g I n f o \ V a l u e < / K e y > < / a : K e y > < a : V a l u e   i : t y p e = " M e a s u r e G r i d V i e w S t a t e I D i a g r a m T a g A d d i t i o n a l I n f o " / > < / a : K e y V a l u e O f D i a g r a m O b j e c t K e y a n y T y p e z b w N T n L X > < a : K e y V a l u e O f D i a g r a m O b j e c t K e y a n y T y p e z b w N T n L X > < a : K e y > < K e y > M e a s u r e s \ N e w   S l o t s   F u n d e d < / K e y > < / a : K e y > < a : V a l u e   i : t y p e = " M e a s u r e G r i d N o d e V i e w S t a t e " > < C o l u m n > 1 < / C o l u m n > < L a y e d O u t > t r u e < / L a y e d O u t > < R o w > 1 0 < / R o w > < / a : V a l u e > < / a : K e y V a l u e O f D i a g r a m O b j e c t K e y a n y T y p e z b w N T n L X > < a : K e y V a l u e O f D i a g r a m O b j e c t K e y a n y T y p e z b w N T n L X > < a : K e y > < K e y > M e a s u r e s \ N e w   S l o t s   F u n d e d \ T a g I n f o \ F o r m u l a < / K e y > < / a : K e y > < a : V a l u e   i : t y p e = " M e a s u r e G r i d V i e w S t a t e I D i a g r a m T a g A d d i t i o n a l I n f o " / > < / a : K e y V a l u e O f D i a g r a m O b j e c t K e y a n y T y p e z b w N T n L X > < a : K e y V a l u e O f D i a g r a m O b j e c t K e y a n y T y p e z b w N T n L X > < a : K e y > < K e y > M e a s u r e s \ N e w   S l o t s   F u n d e d \ T a g I n f o \ V a l u e < / K e y > < / a : K e y > < a : V a l u e   i : t y p e = " M e a s u r e G r i d V i e w S t a t e I D i a g r a m T a g A d d i t i o n a l I n f o " / > < / a : K e y V a l u e O f D i a g r a m O b j e c t K e y a n y T y p e z b w N T n L X > < a : K e y V a l u e O f D i a g r a m O b j e c t K e y a n y T y p e z b w N T n L X > < a : K e y > < K e y > M e a s u r e s \ W e i g h t e d   A d d i t i o n a l   E x i s t i n g   S l o t s < / K e y > < / a : K e y > < a : V a l u e   i : t y p e = " M e a s u r e G r i d N o d e V i e w S t a t e " > < C o l u m n > 1 < / C o l u m n > < L a y e d O u t > t r u e < / L a y e d O u t > < R o w > 1 2 < / R o w > < / a : V a l u e > < / a : K e y V a l u e O f D i a g r a m O b j e c t K e y a n y T y p e z b w N T n L X > < a : K e y V a l u e O f D i a g r a m O b j e c t K e y a n y T y p e z b w N T n L X > < a : K e y > < K e y > M e a s u r e s \ W e i g h t e d   A d d i t i o n a l   E x i s t i n g   S l o t s \ T a g I n f o \ F o r m u l a < / K e y > < / a : K e y > < a : V a l u e   i : t y p e = " M e a s u r e G r i d V i e w S t a t e I D i a g r a m T a g A d d i t i o n a l I n f o " / > < / a : K e y V a l u e O f D i a g r a m O b j e c t K e y a n y T y p e z b w N T n L X > < a : K e y V a l u e O f D i a g r a m O b j e c t K e y a n y T y p e z b w N T n L X > < a : K e y > < K e y > M e a s u r e s \ W e i g h t e d   A d d i t i o n a l   E x i s t i n g   S l o t s \ T a g I n f o \ V a l u e < / K e y > < / a : K e y > < a : V a l u e   i : t y p e = " M e a s u r e G r i d V i e w S t a t e I D i a g r a m T a g A d d i t i o n a l I n f o " / > < / a : K e y V a l u e O f D i a g r a m O b j e c t K e y a n y T y p e z b w N T n L X > < a : K e y V a l u e O f D i a g r a m O b j e c t K e y a n y T y p e z b w N T n L X > < a : K e y > < K e y > M e a s u r e s \ W e i g h t e d   N e w   S l o t s < / K e y > < / a : K e y > < a : V a l u e   i : t y p e = " M e a s u r e G r i d N o d e V i e w S t a t e " > < C o l u m n > 1 < / C o l u m n > < L a y e d O u t > t r u e < / L a y e d O u t > < R o w > 1 3 < / R o w > < / a : V a l u e > < / a : K e y V a l u e O f D i a g r a m O b j e c t K e y a n y T y p e z b w N T n L X > < a : K e y V a l u e O f D i a g r a m O b j e c t K e y a n y T y p e z b w N T n L X > < a : K e y > < K e y > M e a s u r e s \ W e i g h t e d   N e w   S l o t s \ T a g I n f o \ F o r m u l a < / K e y > < / a : K e y > < a : V a l u e   i : t y p e = " M e a s u r e G r i d V i e w S t a t e I D i a g r a m T a g A d d i t i o n a l I n f o " / > < / a : K e y V a l u e O f D i a g r a m O b j e c t K e y a n y T y p e z b w N T n L X > < a : K e y V a l u e O f D i a g r a m O b j e c t K e y a n y T y p e z b w N T n L X > < a : K e y > < K e y > M e a s u r e s \ W e i g h t e d   N e w   S l o t s \ T a g I n f o \ V a l u e < / K e y > < / a : K e y > < a : V a l u e   i : t y p e = " M e a s u r e G r i d V i e w S t a t e I D i a g r a m T a g A d d i t i o n a l I n f o " / > < / a : K e y V a l u e O f D i a g r a m O b j e c t K e y a n y T y p e z b w N T n L X > < a : K e y V a l u e O f D i a g r a m O b j e c t K e y a n y T y p e z b w N T n L X > < a : K e y > < K e y > M e a s u r e s \ M a x   S c o r e < / K e y > < / a : K e y > < a : V a l u e   i : t y p e = " M e a s u r e G r i d N o d e V i e w S t a t e " > < C o l u m n > 2 < / C o l u m n > < L a y e d O u t > t r u e < / L a y e d O u t > < R o w > 1 < / R o w > < / a : V a l u e > < / a : K e y V a l u e O f D i a g r a m O b j e c t K e y a n y T y p e z b w N T n L X > < a : K e y V a l u e O f D i a g r a m O b j e c t K e y a n y T y p e z b w N T n L X > < a : K e y > < K e y > M e a s u r e s \ M a x   S c o r e \ T a g I n f o \ F o r m u l a < / K e y > < / a : K e y > < a : V a l u e   i : t y p e = " M e a s u r e G r i d V i e w S t a t e I D i a g r a m T a g A d d i t i o n a l I n f o " / > < / a : K e y V a l u e O f D i a g r a m O b j e c t K e y a n y T y p e z b w N T n L X > < a : K e y V a l u e O f D i a g r a m O b j e c t K e y a n y T y p e z b w N T n L X > < a : K e y > < K e y > M e a s u r e s \ M a x   S c o r e \ T a g I n f o \ V a l u e < / K e y > < / a : K e y > < a : V a l u e   i : t y p e = " M e a s u r e G r i d V i e w S t a t e I D i a g r a m T a g A d d i t i o n a l I n f o " / > < / a : K e y V a l u e O f D i a g r a m O b j e c t K e y a n y T y p e z b w N T n L X > < a : K e y V a l u e O f D i a g r a m O b j e c t K e y a n y T y p e z b w N T n L X > < a : K e y > < K e y > M e a s u r e s \ M i n   S c o r e < / K e y > < / a : K e y > < a : V a l u e   i : t y p e = " M e a s u r e G r i d N o d e V i e w S t a t e " > < C o l u m n > 2 < / C o l u m n > < L a y e d O u t > t r u e < / L a y e d O u t > < R o w > 2 < / R o w > < / a : V a l u e > < / a : K e y V a l u e O f D i a g r a m O b j e c t K e y a n y T y p e z b w N T n L X > < a : K e y V a l u e O f D i a g r a m O b j e c t K e y a n y T y p e z b w N T n L X > < a : K e y > < K e y > M e a s u r e s \ M i n   S c o r e \ T a g I n f o \ F o r m u l a < / K e y > < / a : K e y > < a : V a l u e   i : t y p e = " M e a s u r e G r i d V i e w S t a t e I D i a g r a m T a g A d d i t i o n a l I n f o " / > < / a : K e y V a l u e O f D i a g r a m O b j e c t K e y a n y T y p e z b w N T n L X > < a : K e y V a l u e O f D i a g r a m O b j e c t K e y a n y T y p e z b w N T n L X > < a : K e y > < K e y > M e a s u r e s \ M i n   S c o r e \ T a g I n f o \ V a l u e < / K e y > < / a : K e y > < a : V a l u e   i : t y p e = " M e a s u r e G r i d V i e w S t a t e I D i a g r a m T a g A d d i t i o n a l I n f o " / > < / a : K e y V a l u e O f D i a g r a m O b j e c t K e y a n y T y p e z b w N T n L X > < a : K e y V a l u e O f D i a g r a m O b j e c t K e y a n y T y p e z b w N T n L X > < a : K e y > < K e y > M e a s u r e s \ M e d i a n   S c o r e < / K e y > < / a : K e y > < a : V a l u e   i : t y p e = " M e a s u r e G r i d N o d e V i e w S t a t e " > < C o l u m n > 2 < / C o l u m n > < L a y e d O u t > t r u e < / L a y e d O u t > < R o w > 3 < / R o w > < / a : V a l u e > < / a : K e y V a l u e O f D i a g r a m O b j e c t K e y a n y T y p e z b w N T n L X > < a : K e y V a l u e O f D i a g r a m O b j e c t K e y a n y T y p e z b w N T n L X > < a : K e y > < K e y > M e a s u r e s \ M e d i a n   S c o r e \ T a g I n f o \ F o r m u l a < / K e y > < / a : K e y > < a : V a l u e   i : t y p e = " M e a s u r e G r i d V i e w S t a t e I D i a g r a m T a g A d d i t i o n a l I n f o " / > < / a : K e y V a l u e O f D i a g r a m O b j e c t K e y a n y T y p e z b w N T n L X > < a : K e y V a l u e O f D i a g r a m O b j e c t K e y a n y T y p e z b w N T n L X > < a : K e y > < K e y > M e a s u r e s \ M e d i a n   S c o r e \ T a g I n f o \ V a l u e < / K e y > < / a : K e y > < a : V a l u e   i : t y p e = " M e a s u r e G r i d V i e w S t a t e I D i a g r a m T a g A d d i t i o n a l I n f o " / > < / a : K e y V a l u e O f D i a g r a m O b j e c t K e y a n y T y p e z b w N T n L X > < a : K e y V a l u e O f D i a g r a m O b j e c t K e y a n y T y p e z b w N T n L X > < a : K e y > < K e y > M e a s u r e s \ M e a n   S c o r e < / K e y > < / a : K e y > < a : V a l u e   i : t y p e = " M e a s u r e G r i d N o d e V i e w S t a t e " > < C o l u m n > 2 < / C o l u m n > < L a y e d O u t > t r u e < / L a y e d O u t > < R o w > 4 < / R o w > < / a : V a l u e > < / a : K e y V a l u e O f D i a g r a m O b j e c t K e y a n y T y p e z b w N T n L X > < a : K e y V a l u e O f D i a g r a m O b j e c t K e y a n y T y p e z b w N T n L X > < a : K e y > < K e y > M e a s u r e s \ M e a n   S c o r e \ T a g I n f o \ F o r m u l a < / K e y > < / a : K e y > < a : V a l u e   i : t y p e = " M e a s u r e G r i d V i e w S t a t e I D i a g r a m T a g A d d i t i o n a l I n f o " / > < / a : K e y V a l u e O f D i a g r a m O b j e c t K e y a n y T y p e z b w N T n L X > < a : K e y V a l u e O f D i a g r a m O b j e c t K e y a n y T y p e z b w N T n L X > < a : K e y > < K e y > M e a s u r e s \ M e a n   S c o r e \ T a g I n f o \ V a l u e < / K e y > < / a : K e y > < a : V a l u e   i : t y p e = " M e a s u r e G r i d V i e w S t a t e I D i a g r a m T a g A d d i t i o n a l I n f o " / > < / a : K e y V a l u e O f D i a g r a m O b j e c t K e y a n y T y p e z b w N T n L X > < a : K e y V a l u e O f D i a g r a m O b j e c t K e y a n y T y p e z b w N T n L X > < a : K e y > < K e y > M e a s u r e s \ P r o j e c t s   F u n d e d < / K e y > < / a : K e y > < a : V a l u e   i : t y p e = " M e a s u r e G r i d N o d e V i e w S t a t e " > < L a y e d O u t > t r u e < / L a y e d O u t > < / a : V a l u e > < / a : K e y V a l u e O f D i a g r a m O b j e c t K e y a n y T y p e z b w N T n L X > < a : K e y V a l u e O f D i a g r a m O b j e c t K e y a n y T y p e z b w N T n L X > < a : K e y > < K e y > M e a s u r e s \ P r o j e c t s   F u n d e d \ T a g I n f o \ F o r m u l a < / K e y > < / a : K e y > < a : V a l u e   i : t y p e = " M e a s u r e G r i d V i e w S t a t e I D i a g r a m T a g A d d i t i o n a l I n f o " / > < / a : K e y V a l u e O f D i a g r a m O b j e c t K e y a n y T y p e z b w N T n L X > < a : K e y V a l u e O f D i a g r a m O b j e c t K e y a n y T y p e z b w N T n L X > < a : K e y > < K e y > M e a s u r e s \ P r o j e c t s   F u n d e d \ T a g I n f o \ V a l u e < / K e y > < / a : K e y > < a : V a l u e   i : t y p e = " M e a s u r e G r i d V i e w S t a t e I D i a g r a m T a g A d d i t i o n a l I n f o " / > < / a : K e y V a l u e O f D i a g r a m O b j e c t K e y a n y T y p e z b w N T n L X > < a : K e y V a l u e O f D i a g r a m O b j e c t K e y a n y T y p e z b w N T n L X > < a : K e y > < K e y > M e a s u r e s \ M u l t i - Y e a r   P r o j e c t s   F u n d e d < / K e y > < / a : K e y > < a : V a l u e   i : t y p e = " M e a s u r e G r i d N o d e V i e w S t a t e " > < C o l u m n > 1 < / C o l u m n > < L a y e d O u t > t r u e < / L a y e d O u t > < / a : V a l u e > < / a : K e y V a l u e O f D i a g r a m O b j e c t K e y a n y T y p e z b w N T n L X > < a : K e y V a l u e O f D i a g r a m O b j e c t K e y a n y T y p e z b w N T n L X > < a : K e y > < K e y > M e a s u r e s \ M u l t i - Y e a r   P r o j e c t s   F u n d e d \ T a g I n f o \ F o r m u l a < / K e y > < / a : K e y > < a : V a l u e   i : t y p e = " M e a s u r e G r i d V i e w S t a t e I D i a g r a m T a g A d d i t i o n a l I n f o " / > < / a : K e y V a l u e O f D i a g r a m O b j e c t K e y a n y T y p e z b w N T n L X > < a : K e y V a l u e O f D i a g r a m O b j e c t K e y a n y T y p e z b w N T n L X > < a : K e y > < K e y > M e a s u r e s \ M u l t i - Y e a r   P r o j e c t s   F u n d e d \ T a g I n f o \ V a l u e < / K e y > < / a : K e y > < a : V a l u e   i : t y p e = " M e a s u r e G r i d V i e w S t a t e I D i a g r a m T a g A d d i t i o n a l I n f o " / > < / a : K e y V a l u e O f D i a g r a m O b j e c t K e y a n y T y p e z b w N T n L X > < a : K e y V a l u e O f D i a g r a m O b j e c t K e y a n y T y p e z b w N T n L X > < a : K e y > < K e y > M e a s u r e s \ S u m   o f   S c o r e < / K e y > < / a : K e y > < a : V a l u e   i : t y p e = " M e a s u r e G r i d N o d e V i e w S t a t e " > < C o l u m n > 2 < / C o l u m n > < L a y e d O u t > t r u e < / L a y e d O u t > < W a s U I I n v i s i b l e > t r u e < / W a s U I I n v i s i b l e > < / a : V a l u e > < / a : K e y V a l u e O f D i a g r a m O b j e c t K e y a n y T y p e z b w N T n L X > < a : K e y V a l u e O f D i a g r a m O b j e c t K e y a n y T y p e z b w N T n L X > < a : K e y > < K e y > M e a s u r e s \ S u m   o f   S c o r e \ T a g I n f o \ F o r m u l a < / K e y > < / a : K e y > < a : V a l u e   i : t y p e = " M e a s u r e G r i d V i e w S t a t e I D i a g r a m T a g A d d i t i o n a l I n f o " / > < / a : K e y V a l u e O f D i a g r a m O b j e c t K e y a n y T y p e z b w N T n L X > < a : K e y V a l u e O f D i a g r a m O b j e c t K e y a n y T y p e z b w N T n L X > < a : K e y > < K e y > M e a s u r e s \ S u m   o f   S c o r e \ T a g I n f o \ V a l u e < / K e y > < / a : K e y > < a : V a l u e   i : t y p e = " M e a s u r e G r i d V i e w S t a t e I D i a g r a m T a g A d d i t i o n a l I n f o " / > < / a : K e y V a l u e O f D i a g r a m O b j e c t K e y a n y T y p e z b w N T n L X > < a : K e y V a l u e O f D i a g r a m O b j e c t K e y a n y T y p e z b w N T n L X > < a : K e y > < K e y > C o l u m n s \ O r g a n i z a t i o n < / K e y > < / a : K e y > < a : V a l u e   i : t y p e = " M e a s u r e G r i d N o d e V i e w S t a t e " > < L a y e d O u t > t r u e < / L a y e d O u t > < / a : V a l u e > < / a : K e y V a l u e O f D i a g r a m O b j e c t K e y a n y T y p e z b w N T n L X > < a : K e y V a l u e O f D i a g r a m O b j e c t K e y a n y T y p e z b w N T n L X > < a : K e y > < K e y > C o l u m n s \ R e q u e s t e d < / K e y > < / a : K e y > < a : V a l u e   i : t y p e = " M e a s u r e G r i d N o d e V i e w S t a t e " > < C o l u m n > 1 < / C o l u m n > < L a y e d O u t > t r u e < / L a y e d O u t > < / a : V a l u e > < / a : K e y V a l u e O f D i a g r a m O b j e c t K e y a n y T y p e z b w N T n L X > < a : K e y V a l u e O f D i a g r a m O b j e c t K e y a n y T y p e z b w N T n L X > < a : K e y > < K e y > C o l u m n s \ S c o r e < / K e y > < / a : K e y > < a : V a l u e   i : t y p e = " M e a s u r e G r i d N o d e V i e w S t a t e " > < C o l u m n > 2 < / C o l u m n > < L a y e d O u t > t r u e < / L a y e d O u t > < / a : V a l u e > < / a : K e y V a l u e O f D i a g r a m O b j e c t K e y a n y T y p e z b w N T n L X > < a : K e y V a l u e O f D i a g r a m O b j e c t K e y a n y T y p e z b w N T n L X > < a : K e y > < K e y > C o l u m n s \ F u n d i n g   A m o u n t < / K e y > < / a : K e y > < a : V a l u e   i : t y p e = " M e a s u r e G r i d N o d e V i e w S t a t e " > < C o l u m n > 3 < / C o l u m n > < L a y e d O u t > t r u e < / L a y e d O u t > < / a : V a l u e > < / a : K e y V a l u e O f D i a g r a m O b j e c t K e y a n y T y p e z b w N T n L X > < a : K e y V a l u e O f D i a g r a m O b j e c t K e y a n y T y p e z b w N T n L X > < a : K e y > < K e y > C o l u m n s \ %   F u n d e d < / K e y > < / a : K e y > < a : V a l u e   i : t y p e = " M e a s u r e G r i d N o d e V i e w S t a t e " > < C o l u m n > 4 < / C o l u m n > < L a y e d O u t > t r u e < / L a y e d O u t > < / a : V a l u e > < / a : K e y V a l u e O f D i a g r a m O b j e c t K e y a n y T y p e z b w N T n L X > < a : K e y V a l u e O f D i a g r a m O b j e c t K e y a n y T y p e z b w N T n L X > < a : K e y > < K e y > C o l u m n s \ #   R e c o m m e n d   F u n d i n g < / K e y > < / a : K e y > < a : V a l u e   i : t y p e = " M e a s u r e G r i d N o d e V i e w S t a t e " > < C o l u m n > 5 < / C o l u m n > < L a y e d O u t > t r u e < / L a y e d O u t > < / a : V a l u e > < / a : K e y V a l u e O f D i a g r a m O b j e c t K e y a n y T y p e z b w N T n L X > < a : K e y V a l u e O f D i a g r a m O b j e c t K e y a n y T y p e z b w N T n L X > < a : K e y > < K e y > C o l u m n s \ #   S c o r e d < / K e y > < / a : K e y > < a : V a l u e   i : t y p e = " M e a s u r e G r i d N o d e V i e w S t a t e " > < C o l u m n > 6 < / C o l u m n > < L a y e d O u t > t r u e < / L a y e d O u t > < / a : V a l u e > < / a : K e y V a l u e O f D i a g r a m O b j e c t K e y a n y T y p e z b w N T n L X > < a : K e y V a l u e O f D i a g r a m O b j e c t K e y a n y T y p e z b w N T n L X > < a : K e y > < K e y > C o l u m n s \ %   R e c o m m e n d < / K e y > < / a : K e y > < a : V a l u e   i : t y p e = " M e a s u r e G r i d N o d e V i e w S t a t e " > < C o l u m n > 7 < / C o l u m n > < L a y e d O u t > t r u e < / L a y e d O u t > < / a : V a l u e > < / a : K e y V a l u e O f D i a g r a m O b j e c t K e y a n y T y p e z b w N T n L X > < a : K e y V a l u e O f D i a g r a m O b j e c t K e y a n y T y p e z b w N T n L X > < a : K e y > < K e y > C o l u m n s \ S l o t s < / K e y > < / a : K e y > < a : V a l u e   i : t y p e = " M e a s u r e G r i d N o d e V i e w S t a t e " > < C o l u m n > 8 < / C o l u m n > < L a y e d O u t > t r u e < / L a y e d O u t > < / a : V a l u e > < / a : K e y V a l u e O f D i a g r a m O b j e c t K e y a n y T y p e z b w N T n L X > < a : K e y V a l u e O f D i a g r a m O b j e c t K e y a n y T y p e z b w N T n L X > < a : K e y > < K e y > C o l u m n s \ E x i s t i n g   S l o t s < / K e y > < / a : K e y > < a : V a l u e   i : t y p e = " M e a s u r e G r i d N o d e V i e w S t a t e " > < C o l u m n > 2 0 < / C o l u m n > < L a y e d O u t > t r u e < / L a y e d O u t > < / a : V a l u e > < / a : K e y V a l u e O f D i a g r a m O b j e c t K e y a n y T y p e z b w N T n L X > < a : K e y V a l u e O f D i a g r a m O b j e c t K e y a n y T y p e z b w N T n L X > < a : K e y > < K e y > C o l u m n s \ N e w   S l o t s < / K e y > < / a : K e y > < a : V a l u e   i : t y p e = " M e a s u r e G r i d N o d e V i e w S t a t e " > < C o l u m n > 2 1 < / C o l u m n > < L a y e d O u t > t r u e < / L a y e d O u t > < / a : V a l u e > < / a : K e y V a l u e O f D i a g r a m O b j e c t K e y a n y T y p e z b w N T n L X > < a : K e y V a l u e O f D i a g r a m O b j e c t K e y a n y T y p e z b w N T n L X > < a : K e y > < K e y > C o l u m n s \ O p e n   e x i s t i n g   s l o t s   d u e   t o   s t a f f i n g < / K e y > < / a : K e y > < a : V a l u e   i : t y p e = " M e a s u r e G r i d N o d e V i e w S t a t e " > < C o l u m n > 9 < / C o l u m n > < L a y e d O u t > t r u e < / L a y e d O u t > < / a : V a l u e > < / a : K e y V a l u e O f D i a g r a m O b j e c t K e y a n y T y p e z b w N T n L X > < a : K e y V a l u e O f D i a g r a m O b j e c t K e y a n y T y p e z b w N T n L X > < a : K e y > < K e y > C o l u m n s \ #   R e c o m m e n d   m u l t i - y e a r   f u n d i n g < / K e y > < / a : K e y > < a : V a l u e   i : t y p e = " M e a s u r e G r i d N o d e V i e w S t a t e " > < C o l u m n > 1 0 < / C o l u m n > < L a y e d O u t > t r u e < / L a y e d O u t > < / a : V a l u e > < / a : K e y V a l u e O f D i a g r a m O b j e c t K e y a n y T y p e z b w N T n L X > < a : K e y V a l u e O f D i a g r a m O b j e c t K e y a n y T y p e z b w N T n L X > < a : K e y > < K e y > C o l u m n s \ M u l t i - y e a r   R e q u e s t ? < / K e y > < / a : K e y > < a : V a l u e   i : t y p e = " M e a s u r e G r i d N o d e V i e w S t a t e " > < C o l u m n > 1 1 < / C o l u m n > < L a y e d O u t > t r u e < / L a y e d O u t > < / a : V a l u e > < / a : K e y V a l u e O f D i a g r a m O b j e c t K e y a n y T y p e z b w N T n L X > < a : K e y V a l u e O f D i a g r a m O b j e c t K e y a n y T y p e z b w N T n L X > < a : K e y > < K e y > C o l u m n s \ M u l t i - y e a r   Y e a r   2 < / K e y > < / a : K e y > < a : V a l u e   i : t y p e = " M e a s u r e G r i d N o d e V i e w S t a t e " > < C o l u m n > 1 2 < / C o l u m n > < L a y e d O u t > t r u e < / L a y e d O u t > < / a : V a l u e > < / a : K e y V a l u e O f D i a g r a m O b j e c t K e y a n y T y p e z b w N T n L X > < a : K e y V a l u e O f D i a g r a m O b j e c t K e y a n y T y p e z b w N T n L X > < a : K e y > < K e y > C o l u m n s \ M u l t i - y e a r   Y e a r   3 < / K e y > < / a : K e y > < a : V a l u e   i : t y p e = " M e a s u r e G r i d N o d e V i e w S t a t e " > < C o l u m n > 1 3 < / C o l u m n > < L a y e d O u t > t r u e < / L a y e d O u t > < / a : V a l u e > < / a : K e y V a l u e O f D i a g r a m O b j e c t K e y a n y T y p e z b w N T n L X > < a : K e y V a l u e O f D i a g r a m O b j e c t K e y a n y T y p e z b w N T n L X > < a : K e y > < K e y > C o l u m n s \ Z i p   C o d e < / K e y > < / a : K e y > < a : V a l u e   i : t y p e = " M e a s u r e G r i d N o d e V i e w S t a t e " > < C o l u m n > 1 4 < / C o l u m n > < L a y e d O u t > t r u e < / L a y e d O u t > < / a : V a l u e > < / a : K e y V a l u e O f D i a g r a m O b j e c t K e y a n y T y p e z b w N T n L X > < a : K e y V a l u e O f D i a g r a m O b j e c t K e y a n y T y p e z b w N T n L X > < a : K e y > < K e y > C o l u m n s \ U n s p e n t   F u n d s   F Y 2 0 < / K e y > < / a : K e y > < a : V a l u e   i : t y p e = " M e a s u r e G r i d N o d e V i e w S t a t e " > < C o l u m n > 1 5 < / C o l u m n > < L a y e d O u t > t r u e < / L a y e d O u t > < / a : V a l u e > < / a : K e y V a l u e O f D i a g r a m O b j e c t K e y a n y T y p e z b w N T n L X > < a : K e y V a l u e O f D i a g r a m O b j e c t K e y a n y T y p e z b w N T n L X > < a : K e y > < K e y > C o l u m n s \ U n s p e n t   F u n d s   F Y 2 1 < / K e y > < / a : K e y > < a : V a l u e   i : t y p e = " M e a s u r e G r i d N o d e V i e w S t a t e " > < C o l u m n > 1 6 < / C o l u m n > < L a y e d O u t > t r u e < / L a y e d O u t > < / a : V a l u e > < / a : K e y V a l u e O f D i a g r a m O b j e c t K e y a n y T y p e z b w N T n L X > < a : K e y V a l u e O f D i a g r a m O b j e c t K e y a n y T y p e z b w N T n L X > < a : K e y > < K e y > C o l u m n s \ U n s p e n t   F u n d s   F Y 2 2 < / K e y > < / a : K e y > < a : V a l u e   i : t y p e = " M e a s u r e G r i d N o d e V i e w S t a t e " > < C o l u m n > 1 7 < / C o l u m n > < L a y e d O u t > t r u e < / L a y e d O u t > < / a : V a l u e > < / a : K e y V a l u e O f D i a g r a m O b j e c t K e y a n y T y p e z b w N T n L X > < a : K e y V a l u e O f D i a g r a m O b j e c t K e y a n y T y p e z b w N T n L X > < a : K e y > < K e y > C o l u m n s \ U n s p e n t   F u n d s   F Y 2 3 < / K e y > < / a : K e y > < a : V a l u e   i : t y p e = " M e a s u r e G r i d N o d e V i e w S t a t e " > < C o l u m n > 1 8 < / C o l u m n > < L a y e d O u t > t r u e < / L a y e d O u t > < / a : V a l u e > < / a : K e y V a l u e O f D i a g r a m O b j e c t K e y a n y T y p e z b w N T n L X > < a : K e y V a l u e O f D i a g r a m O b j e c t K e y a n y T y p e z b w N T n L X > < a : K e y > < K e y > C o l u m n s \ S t r a t e g y < / K e y > < / a : K e y > < a : V a l u e   i : t y p e = " M e a s u r e G r i d N o d e V i e w S t a t e " > < C o l u m n > 1 9 < / C o l u m n > < L a y e d O u t > t r u e < / L a y e d O u t > < / a : V a l u e > < / a : K e y V a l u e O f D i a g r a m O b j e c t K e y a n y T y p e z b w N T n L X > < a : K e y V a l u e O f D i a g r a m O b j e c t K e y a n y T y p e z b w N T n L X > < a : K e y > < K e y > C o l u m n s \ E x i s t i n g   S l o t s   ( W e i g h t e d ) < / K e y > < / a : K e y > < a : V a l u e   i : t y p e = " M e a s u r e G r i d N o d e V i e w S t a t e " > < C o l u m n > 2 2 < / C o l u m n > < L a y e d O u t > t r u e < / L a y e d O u t > < / a : V a l u e > < / a : K e y V a l u e O f D i a g r a m O b j e c t K e y a n y T y p e z b w N T n L X > < a : K e y V a l u e O f D i a g r a m O b j e c t K e y a n y T y p e z b w N T n L X > < a : K e y > < K e y > C o l u m n s \ N e w   S l o t s   ( W e i g h t e d ) < / K e y > < / a : K e y > < a : V a l u e   i : t y p e = " M e a s u r e G r i d N o d e V i e w S t a t e " > < C o l u m n > 2 3 < / C o l u m n > < L a y e d O u t > t r u e < / L a y e d O u t > < / a : V a l u e > < / a : K e y V a l u e O f D i a g r a m O b j e c t K e y a n y T y p e z b w N T n L X > < a : K e y V a l u e O f D i a g r a m O b j e c t K e y a n y T y p e z b w N T n L X > < a : K e y > < K e y > L i n k s \ & l t ; C o l u m n s \ S u m   o f   S c o r e & g t ; - & l t ; M e a s u r e s \ S c o r e & g t ; < / K e y > < / a : K e y > < a : V a l u e   i : t y p e = " M e a s u r e G r i d V i e w S t a t e I D i a g r a m L i n k " / > < / a : K e y V a l u e O f D i a g r a m O b j e c t K e y a n y T y p e z b w N T n L X > < a : K e y V a l u e O f D i a g r a m O b j e c t K e y a n y T y p e z b w N T n L X > < a : K e y > < K e y > L i n k s \ & l t ; C o l u m n s \ S u m   o f   S c o r e & g t ; - & l t ; M e a s u r e s \ S c o r e & g t ; \ C O L U M N < / K e y > < / a : K e y > < a : V a l u e   i : t y p e = " M e a s u r e G r i d V i e w S t a t e I D i a g r a m L i n k E n d p o i n t " / > < / a : K e y V a l u e O f D i a g r a m O b j e c t K e y a n y T y p e z b w N T n L X > < a : K e y V a l u e O f D i a g r a m O b j e c t K e y a n y T y p e z b w N T n L X > < a : K e y > < K e y > L i n k s \ & l t ; C o l u m n s \ S u m   o f   S c o r e & g t ; - & l t ; M e a s u r e s \ S c o r e & g t ; \ M E A S U R E < / K e y > < / a : K e y > < a : V a l u e   i : t y p e = " M e a s u r e G r i d V i e w S t a t e I D i a g r a m L i n k E n d p o i n t " / > < / 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 T a g s \ T a b l e s \ & l t ; T a b l e s \ T a b l e 1 & g t ; < / K e y > < / D i a g r a m O b j e c t K e y > < D i a g r a m O b j e c t K e y > < K e y > D y n a m i c   T a g s \ T a b l e s \ & l t ; T a b l e s \ S t r a t e g i e s & g t ; < / K e y > < / D i a g r a m O b j e c t K e y > < D i a g r a m O b j e c t K e y > < K e y > D y n a m i c   T a g s \ T a b l e s \ & l t ; T a b l e s \ S t r a t e g i e s     R e q u e s t & g t ; < / K e y > < / D i a g r a m O b j e c t K e y > < D i a g r a m O b j e c t K e y > < K e y > D y n a m i c   T a g s \ T a b l e s \ & l t ; T a b l e s \ S t r a t e g i e s   F i l t e r & g t ; < / K e y > < / D i a g r a m O b j e c t K e y > < D i a g r a m O b j e c t K e y > < K e y > T a b l e s \ T a b l e 1 < / K e y > < / D i a g r a m O b j e c t K e y > < D i a g r a m O b j e c t K e y > < K e y > T a b l e s \ T a b l e 1 \ C o l u m n s \ O r g a n i z a t i o n < / K e y > < / D i a g r a m O b j e c t K e y > < D i a g r a m O b j e c t K e y > < K e y > T a b l e s \ T a b l e 1 \ C o l u m n s \ R e q u e s t e d < / K e y > < / D i a g r a m O b j e c t K e y > < D i a g r a m O b j e c t K e y > < K e y > T a b l e s \ T a b l e 1 \ C o l u m n s \ S c o r e < / K e y > < / D i a g r a m O b j e c t K e y > < D i a g r a m O b j e c t K e y > < K e y > T a b l e s \ T a b l e 1 \ C o l u m n s \ F u n d i n g   A m o u n t < / K e y > < / D i a g r a m O b j e c t K e y > < D i a g r a m O b j e c t K e y > < K e y > T a b l e s \ T a b l e 1 \ C o l u m n s \ %   F u n d e d < / K e y > < / D i a g r a m O b j e c t K e y > < D i a g r a m O b j e c t K e y > < K e y > T a b l e s \ T a b l e 1 \ C o l u m n s \ #   R e c o m m e n d   F u n d i n g < / K e y > < / D i a g r a m O b j e c t K e y > < D i a g r a m O b j e c t K e y > < K e y > T a b l e s \ T a b l e 1 \ C o l u m n s \ #   S c o r e d < / K e y > < / D i a g r a m O b j e c t K e y > < D i a g r a m O b j e c t K e y > < K e y > T a b l e s \ T a b l e 1 \ C o l u m n s \ %   R e c o m m e n d < / K e y > < / D i a g r a m O b j e c t K e y > < D i a g r a m O b j e c t K e y > < K e y > T a b l e s \ T a b l e 1 \ C o l u m n s \ S l o t s < / K e y > < / D i a g r a m O b j e c t K e y > < D i a g r a m O b j e c t K e y > < K e y > T a b l e s \ T a b l e 1 \ C o l u m n s \ E x i s t i n g   S l o t s < / K e y > < / D i a g r a m O b j e c t K e y > < D i a g r a m O b j e c t K e y > < K e y > T a b l e s \ T a b l e 1 \ C o l u m n s \ N e w   S l o t s < / K e y > < / D i a g r a m O b j e c t K e y > < D i a g r a m O b j e c t K e y > < K e y > T a b l e s \ T a b l e 1 \ C o l u m n s \ O p e n   e x i s t i n g   s l o t s   d u e   t o   s t a f f i n g < / K e y > < / D i a g r a m O b j e c t K e y > < D i a g r a m O b j e c t K e y > < K e y > T a b l e s \ T a b l e 1 \ C o l u m n s \ #   R e c o m m e n d   m u l t i - y e a r   f u n d i n g < / K e y > < / D i a g r a m O b j e c t K e y > < D i a g r a m O b j e c t K e y > < K e y > T a b l e s \ T a b l e 1 \ C o l u m n s \ M u l t i - y e a r   R e q u e s t ? < / K e y > < / D i a g r a m O b j e c t K e y > < D i a g r a m O b j e c t K e y > < K e y > T a b l e s \ T a b l e 1 \ C o l u m n s \ M u l t i - y e a r   Y e a r   2 < / K e y > < / D i a g r a m O b j e c t K e y > < D i a g r a m O b j e c t K e y > < K e y > T a b l e s \ T a b l e 1 \ C o l u m n s \ M u l t i - y e a r   Y e a r   3 < / K e y > < / D i a g r a m O b j e c t K e y > < D i a g r a m O b j e c t K e y > < K e y > T a b l e s \ T a b l e 1 \ C o l u m n s \ Z i p   C o d e < / K e y > < / D i a g r a m O b j e c t K e y > < D i a g r a m O b j e c t K e y > < K e y > T a b l e s \ T a b l e 1 \ C o l u m n s \ U n s p e n t   F u n d s   F Y 2 0 < / K e y > < / D i a g r a m O b j e c t K e y > < D i a g r a m O b j e c t K e y > < K e y > T a b l e s \ T a b l e 1 \ C o l u m n s \ U n s p e n t   F u n d s   F Y 2 1 < / K e y > < / D i a g r a m O b j e c t K e y > < D i a g r a m O b j e c t K e y > < K e y > T a b l e s \ T a b l e 1 \ C o l u m n s \ U n s p e n t   F u n d s   F Y 2 2 < / K e y > < / D i a g r a m O b j e c t K e y > < D i a g r a m O b j e c t K e y > < K e y > T a b l e s \ T a b l e 1 \ C o l u m n s \ U n s p e n t   F u n d s   F Y 2 3 < / K e y > < / D i a g r a m O b j e c t K e y > < D i a g r a m O b j e c t K e y > < K e y > T a b l e s \ T a b l e 1 \ C o l u m n s \ S t r a t e g y < / K e y > < / D i a g r a m O b j e c t K e y > < D i a g r a m O b j e c t K e y > < K e y > T a b l e s \ T a b l e 1 \ C o l u m n s \ E x i s t i n g   S l o t s   ( W e i g h t e d ) < / K e y > < / D i a g r a m O b j e c t K e y > < D i a g r a m O b j e c t K e y > < K e y > T a b l e s \ T a b l e 1 \ C o l u m n s \ N e w   S l o t s   ( W e i g h t e d ) < / K e y > < / D i a g r a m O b j e c t K e y > < D i a g r a m O b j e c t K e y > < K e y > T a b l e s \ T a b l e 1 \ M e a s u r e s \ M a x   R e q u e s t e d < / K e y > < / D i a g r a m O b j e c t K e y > < D i a g r a m O b j e c t K e y > < K e y > T a b l e s \ T a b l e 1 \ M e a s u r e s \ M i n   R e q u e s t e d < / K e y > < / D i a g r a m O b j e c t K e y > < D i a g r a m O b j e c t K e y > < K e y > T a b l e s \ T a b l e 1 \ M e a s u r e s \ M e d i a n   R e q u e s t e d < / K e y > < / D i a g r a m O b j e c t K e y > < D i a g r a m O b j e c t K e y > < K e y > T a b l e s \ T a b l e 1 \ M e a s u r e s \ M e a n   R e q u e s t e d < / K e y > < / D i a g r a m O b j e c t K e y > < D i a g r a m O b j e c t K e y > < K e y > T a b l e s \ T a b l e 1 \ M e a s u r e s \ M a x   F u n d e d < / K e y > < / D i a g r a m O b j e c t K e y > < D i a g r a m O b j e c t K e y > < K e y > T a b l e s \ T a b l e 1 \ M e a s u r e s \ M i n   F u n d e d < / K e y > < / D i a g r a m O b j e c t K e y > < D i a g r a m O b j e c t K e y > < K e y > T a b l e s \ T a b l e 1 \ M e a s u r e s \ M e d i a n   F u n d e d < / K e y > < / D i a g r a m O b j e c t K e y > < D i a g r a m O b j e c t K e y > < K e y > T a b l e s \ T a b l e 1 \ M e a s u r e s \ M e a n   F u n d e d < / K e y > < / D i a g r a m O b j e c t K e y > < D i a g r a m O b j e c t K e y > < K e y > T a b l e s \ T a b l e 1 \ M e a s u r e s \ P r o j e c t s < / K e y > < / D i a g r a m O b j e c t K e y > < D i a g r a m O b j e c t K e y > < K e y > T a b l e s \ T a b l e 1 \ M e a s u r e s \ M u l t i - Y e a r   P r o j e c t s < / K e y > < / D i a g r a m O b j e c t K e y > < D i a g r a m O b j e c t K e y > < K e y > T a b l e s \ T a b l e 1 \ M e a s u r e s \ R e q u e s t e d   A m o u n t < / K e y > < / D i a g r a m O b j e c t K e y > < D i a g r a m O b j e c t K e y > < K e y > T a b l e s \ T a b l e 1 \ M e a s u r e s \ F u n d e d   A m o u n t < / K e y > < / D i a g r a m O b j e c t K e y > < D i a g r a m O b j e c t K e y > < K e y > T a b l e s \ T a b l e 1 \ M e a s u r e s \ F i r s t   Y e a r   F u n d s < / K e y > < / D i a g r a m O b j e c t K e y > < D i a g r a m O b j e c t K e y > < K e y > T a b l e s \ T a b l e 1 \ M e a s u r e s \ S e c o n d   Y e a r   F u n d s < / K e y > < / D i a g r a m O b j e c t K e y > < D i a g r a m O b j e c t K e y > < K e y > T a b l e s \ T a b l e 1 \ M e a s u r e s \ T h i r d   Y e a r   F u n d s < / K e y > < / D i a g r a m O b j e c t K e y > < D i a g r a m O b j e c t K e y > < K e y > T a b l e s \ T a b l e 1 \ M e a s u r e s \ 2 0 2 0   U n s p e n t < / K e y > < / D i a g r a m O b j e c t K e y > < D i a g r a m O b j e c t K e y > < K e y > T a b l e s \ T a b l e 1 \ M e a s u r e s \ 2 0 2 1   U n s p e n t < / K e y > < / D i a g r a m O b j e c t K e y > < D i a g r a m O b j e c t K e y > < K e y > T a b l e s \ T a b l e 1 \ M e a s u r e s \ 2 0 2 2   U n s p e n t < / K e y > < / D i a g r a m O b j e c t K e y > < D i a g r a m O b j e c t K e y > < K e y > T a b l e s \ T a b l e 1 \ M e a s u r e s \ 2 0 2 3   U n p s e n t < / K e y > < / D i a g r a m O b j e c t K e y > < D i a g r a m O b j e c t K e y > < K e y > T a b l e s \ T a b l e 1 \ M e a s u r e s \ A d d i t i o n a l   E x i s t i n g   S l o t s   F u n d e d < / K e y > < / D i a g r a m O b j e c t K e y > < D i a g r a m O b j e c t K e y > < K e y > T a b l e s \ T a b l e 1 \ M e a s u r e s \ N e w   S l o t s   F u n d e d < / K e y > < / D i a g r a m O b j e c t K e y > < D i a g r a m O b j e c t K e y > < K e y > T a b l e s \ T a b l e 1 \ M e a s u r e s \ W e i g h t e d   A d d i t i o n a l   E x i s t i n g   S l o t s < / K e y > < / D i a g r a m O b j e c t K e y > < D i a g r a m O b j e c t K e y > < K e y > T a b l e s \ T a b l e 1 \ M e a s u r e s \ W e i g h t e d   N e w   S l o t s < / K e y > < / D i a g r a m O b j e c t K e y > < D i a g r a m O b j e c t K e y > < K e y > T a b l e s \ T a b l e 1 \ M e a s u r e s \ M a x   S c o r e < / K e y > < / D i a g r a m O b j e c t K e y > < D i a g r a m O b j e c t K e y > < K e y > T a b l e s \ T a b l e 1 \ M e a s u r e s \ M i n   S c o r e < / K e y > < / D i a g r a m O b j e c t K e y > < D i a g r a m O b j e c t K e y > < K e y > T a b l e s \ T a b l e 1 \ M e a s u r e s \ M e d i a n   S c o r e < / K e y > < / D i a g r a m O b j e c t K e y > < D i a g r a m O b j e c t K e y > < K e y > T a b l e s \ T a b l e 1 \ M e a s u r e s \ M e a n   S c o r e < / K e y > < / D i a g r a m O b j e c t K e y > < D i a g r a m O b j e c t K e y > < K e y > T a b l e s \ T a b l e 1 \ M e a s u r e s \ P r o j e c t s   F u n d e d < / K e y > < / D i a g r a m O b j e c t K e y > < D i a g r a m O b j e c t K e y > < K e y > T a b l e s \ T a b l e 1 \ M e a s u r e s \ M u l t i - Y e a r   P r o j e c t s   F u n d e d < / K e y > < / D i a g r a m O b j e c t K e y > < D i a g r a m O b j e c t K e y > < K e y > T a b l e s \ T a b l e 1 \ M e a s u r e s \ S u m   o f   S c o r e < / K e y > < / D i a g r a m O b j e c t K e y > < D i a g r a m O b j e c t K e y > < K e y > T a b l e s \ T a b l e 1 \ S u m   o f   S c o r e \ A d d i t i o n a l   I n f o \ I m p l i c i t   M e a s u r e < / K e y > < / D i a g r a m O b j e c t K e y > < D i a g r a m O b j e c t K e y > < K e y > T a b l e s \ S t r a t e g i e s < / K e y > < / D i a g r a m O b j e c t K e y > < D i a g r a m O b j e c t K e y > < K e y > T a b l e s \ S t r a t e g i e s \ C o l u m n s \ R e q u e s t e d < / K e y > < / D i a g r a m O b j e c t K e y > < D i a g r a m O b j e c t K e y > < K e y > T a b l e s \ S t r a t e g i e s \ C o l u m n s \ F u n d i n g   A m o u n t < / K e y > < / D i a g r a m O b j e c t K e y > < D i a g r a m O b j e c t K e y > < K e y > T a b l e s \ S t r a t e g i e s \ C o l u m n s \ M u l t i - y e a r   Y e a r   2 < / K e y > < / D i a g r a m O b j e c t K e y > < D i a g r a m O b j e c t K e y > < K e y > T a b l e s \ S t r a t e g i e s \ C o l u m n s \ M u l t i - y e a r   Y e a r   3 < / K e y > < / D i a g r a m O b j e c t K e y > < D i a g r a m O b j e c t K e y > < K e y > T a b l e s \ S t r a t e g i e s \ C o l u m n s \ V a l u e < / K e y > < / D i a g r a m O b j e c t K e y > < D i a g r a m O b j e c t K e y > < K e y > T a b l e s \ S t r a t e g i e s \ M e a s u r e s \ R e q u e s t < / K e y > < / D i a g r a m O b j e c t K e y > < D i a g r a m O b j e c t K e y > < K e y > T a b l e s \ S t r a t e g i e s \ M e a s u r e s \ F i r s t   Y e a r   F u n d i n g < / K e y > < / D i a g r a m O b j e c t K e y > < D i a g r a m O b j e c t K e y > < K e y > T a b l e s \ S t r a t e g i e s \ M e a s u r e s \ S e c o n d   Y e a r   F u n d i n g < / K e y > < / D i a g r a m O b j e c t K e y > < D i a g r a m O b j e c t K e y > < K e y > T a b l e s \ S t r a t e g i e s \ M e a s u r e s \ T h i r d   Y e a r   F u n d i n g < / K e y > < / D i a g r a m O b j e c t K e y > < D i a g r a m O b j e c t K e y > < K e y > T a b l e s \ S t r a t e g i e s     R e q u e s t < / K e y > < / D i a g r a m O b j e c t K e y > < D i a g r a m O b j e c t K e y > < K e y > T a b l e s \ S t r a t e g i e s     R e q u e s t \ C o l u m n s \ R e q u e s t e d < / K e y > < / D i a g r a m O b j e c t K e y > < D i a g r a m O b j e c t K e y > < K e y > T a b l e s \ S t r a t e g i e s     R e q u e s t \ C o l u m n s \ V a l u e < / K e y > < / D i a g r a m O b j e c t K e y > < D i a g r a m O b j e c t K e y > < K e y > T a b l e s \ S t r a t e g i e s     R e q u e s t \ M e a s u r e s \ S u m   o f   R e q u e s t e d < / K e y > < / D i a g r a m O b j e c t K e y > < D i a g r a m O b j e c t K e y > < K e y > T a b l e s \ S t r a t e g i e s     R e q u e s t \ S u m   o f   R e q u e s t e d \ A d d i t i o n a l   I n f o \ I m p l i c i t   M e a s u r e < / K e y > < / D i a g r a m O b j e c t K e y > < D i a g r a m O b j e c t K e y > < K e y > T a b l e s \ S t r a t e g i e s   F i l t e r < / K e y > < / D i a g r a m O b j e c t K e y > < D i a g r a m O b j e c t K e y > < K e y > T a b l e s \ S t r a t e g i e s   F i l t e r \ C o l u m n s \ V a l u e < / K e y > < / D i a g r a m O b j e c t K e y > < / A l l K e y s > < S e l e c t e d K e y s > < D i a g r a m O b j e c t K e y > < K e y > T a b l e s \ T a b l e 1 < / 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 T a g s \ T a b l e s \ & l t ; T a b l e s \ T a b l e 1 & g t ; < / K e y > < / a : K e y > < a : V a l u e   i : t y p e = " D i a g r a m D i s p l a y T a g V i e w S t a t e " > < I s N o t F i l t e r e d O u t > t r u e < / I s N o t F i l t e r e d O u t > < / a : V a l u e > < / a : K e y V a l u e O f D i a g r a m O b j e c t K e y a n y T y p e z b w N T n L X > < a : K e y V a l u e O f D i a g r a m O b j e c t K e y a n y T y p e z b w N T n L X > < a : K e y > < K e y > D y n a m i c   T a g s \ T a b l e s \ & l t ; T a b l e s \ S t r a t e g i e s & g t ; < / K e y > < / a : K e y > < a : V a l u e   i : t y p e = " D i a g r a m D i s p l a y T a g V i e w S t a t e " > < I s N o t F i l t e r e d O u t > t r u e < / I s N o t F i l t e r e d O u t > < / a : V a l u e > < / a : K e y V a l u e O f D i a g r a m O b j e c t K e y a n y T y p e z b w N T n L X > < a : K e y V a l u e O f D i a g r a m O b j e c t K e y a n y T y p e z b w N T n L X > < a : K e y > < K e y > D y n a m i c   T a g s \ T a b l e s \ & l t ; T a b l e s \ S t r a t e g i e s     R e q u e s t & g t ; < / K e y > < / a : K e y > < a : V a l u e   i : t y p e = " D i a g r a m D i s p l a y T a g V i e w S t a t e " > < I s N o t F i l t e r e d O u t > t r u e < / I s N o t F i l t e r e d O u t > < / a : V a l u e > < / a : K e y V a l u e O f D i a g r a m O b j e c t K e y a n y T y p e z b w N T n L X > < a : K e y V a l u e O f D i a g r a m O b j e c t K e y a n y T y p e z b w N T n L X > < a : K e y > < K e y > D y n a m i c   T a g s \ T a b l e s \ & l t ; T a b l e s \ S t r a t e g i e s   F i l t e r & g t ; < / K e y > < / a : K e y > < a : V a l u e   i : t y p e = " D i a g r a m D i s p l a y T a g V i e w S t a t e " > < I s N o t F i l t e r e d O u t > t r u e < / I s N o t F i l t e r e d O u t > < / a : V a l u e > < / a : K e y V a l u e O f D i a g r a m O b j e c t K e y a n y T y p e z b w N T n L X > < a : K e y V a l u e O f D i a g r a m O b j e c t K e y a n y T y p e z b w N T n L X > < a : K e y > < K e y > T a b l e s \ T a b l e 1 < / K e y > < / a : K e y > < a : V a l u e   i : t y p e = " D i a g r a m D i s p l a y N o d e V i e w S t a t e " > < H e i g h t > 1 5 0 < / H e i g h t > < I s E x p a n d e d > t r u e < / I s E x p a n d e d > < I s F o c u s e d > t r u e < / I s F o c u s e d > < L a y e d O u t > t r u e < / L a y e d O u t > < L e f t > 6 0 3 . 3 3 3 3 3 3 3 3 3 3 3 3 2 6 < / L e f t > < T a b I n d e x > 3 < / T a b I n d e x > < T o p > 3 5 6 < / T o p > < W i d t h > 2 0 0 < / W i d t h > < / a : V a l u e > < / a : K e y V a l u e O f D i a g r a m O b j e c t K e y a n y T y p e z b w N T n L X > < a : K e y V a l u e O f D i a g r a m O b j e c t K e y a n y T y p e z b w N T n L X > < a : K e y > < K e y > T a b l e s \ T a b l e 1 \ C o l u m n s \ O r g a n i z a t i o n < / K e y > < / a : K e y > < a : V a l u e   i : t y p e = " D i a g r a m D i s p l a y N o d e V i e w S t a t e " > < H e i g h t > 1 5 0 < / H e i g h t > < I s E x p a n d e d > t r u e < / I s E x p a n d e d > < W i d t h > 2 0 0 < / W i d t h > < / a : V a l u e > < / a : K e y V a l u e O f D i a g r a m O b j e c t K e y a n y T y p e z b w N T n L X > < a : K e y V a l u e O f D i a g r a m O b j e c t K e y a n y T y p e z b w N T n L X > < a : K e y > < K e y > T a b l e s \ T a b l e 1 \ C o l u m n s \ R e q u e s t e d < / K e y > < / a : K e y > < a : V a l u e   i : t y p e = " D i a g r a m D i s p l a y N o d e V i e w S t a t e " > < H e i g h t > 1 5 0 < / H e i g h t > < I s E x p a n d e d > t r u e < / I s E x p a n d e d > < W i d t h > 2 0 0 < / W i d t h > < / a : V a l u e > < / a : K e y V a l u e O f D i a g r a m O b j e c t K e y a n y T y p e z b w N T n L X > < a : K e y V a l u e O f D i a g r a m O b j e c t K e y a n y T y p e z b w N T n L X > < a : K e y > < K e y > T a b l e s \ T a b l e 1 \ C o l u m n s \ S c o r e < / K e y > < / a : K e y > < a : V a l u e   i : t y p e = " D i a g r a m D i s p l a y N o d e V i e w S t a t e " > < H e i g h t > 1 5 0 < / H e i g h t > < I s E x p a n d e d > t r u e < / I s E x p a n d e d > < W i d t h > 2 0 0 < / W i d t h > < / a : V a l u e > < / a : K e y V a l u e O f D i a g r a m O b j e c t K e y a n y T y p e z b w N T n L X > < a : K e y V a l u e O f D i a g r a m O b j e c t K e y a n y T y p e z b w N T n L X > < a : K e y > < K e y > T a b l e s \ T a b l e 1 \ C o l u m n s \ F u n d i n g   A m o u n t < / K e y > < / a : K e y > < a : V a l u e   i : t y p e = " D i a g r a m D i s p l a y N o d e V i e w S t a t e " > < H e i g h t > 1 5 0 < / H e i g h t > < I s E x p a n d e d > t r u e < / I s E x p a n d e d > < W i d t h > 2 0 0 < / W i d t h > < / a : V a l u e > < / a : K e y V a l u e O f D i a g r a m O b j e c t K e y a n y T y p e z b w N T n L X > < a : K e y V a l u e O f D i a g r a m O b j e c t K e y a n y T y p e z b w N T n L X > < a : K e y > < K e y > T a b l e s \ T a b l e 1 \ C o l u m n s \ %   F u n d e d < / K e y > < / a : K e y > < a : V a l u e   i : t y p e = " D i a g r a m D i s p l a y N o d e V i e w S t a t e " > < H e i g h t > 1 5 0 < / H e i g h t > < I s E x p a n d e d > t r u e < / I s E x p a n d e d > < W i d t h > 2 0 0 < / W i d t h > < / a : V a l u e > < / a : K e y V a l u e O f D i a g r a m O b j e c t K e y a n y T y p e z b w N T n L X > < a : K e y V a l u e O f D i a g r a m O b j e c t K e y a n y T y p e z b w N T n L X > < a : K e y > < K e y > T a b l e s \ T a b l e 1 \ C o l u m n s \ #   R e c o m m e n d   F u n d i n g < / K e y > < / a : K e y > < a : V a l u e   i : t y p e = " D i a g r a m D i s p l a y N o d e V i e w S t a t e " > < H e i g h t > 1 5 0 < / H e i g h t > < I s E x p a n d e d > t r u e < / I s E x p a n d e d > < W i d t h > 2 0 0 < / W i d t h > < / a : V a l u e > < / a : K e y V a l u e O f D i a g r a m O b j e c t K e y a n y T y p e z b w N T n L X > < a : K e y V a l u e O f D i a g r a m O b j e c t K e y a n y T y p e z b w N T n L X > < a : K e y > < K e y > T a b l e s \ T a b l e 1 \ C o l u m n s \ #   S c o r e d < / K e y > < / a : K e y > < a : V a l u e   i : t y p e = " D i a g r a m D i s p l a y N o d e V i e w S t a t e " > < H e i g h t > 1 5 0 < / H e i g h t > < I s E x p a n d e d > t r u e < / I s E x p a n d e d > < W i d t h > 2 0 0 < / W i d t h > < / a : V a l u e > < / a : K e y V a l u e O f D i a g r a m O b j e c t K e y a n y T y p e z b w N T n L X > < a : K e y V a l u e O f D i a g r a m O b j e c t K e y a n y T y p e z b w N T n L X > < a : K e y > < K e y > T a b l e s \ T a b l e 1 \ C o l u m n s \ %   R e c o m m e n d < / K e y > < / a : K e y > < a : V a l u e   i : t y p e = " D i a g r a m D i s p l a y N o d e V i e w S t a t e " > < H e i g h t > 1 5 0 < / H e i g h t > < I s E x p a n d e d > t r u e < / I s E x p a n d e d > < W i d t h > 2 0 0 < / W i d t h > < / a : V a l u e > < / a : K e y V a l u e O f D i a g r a m O b j e c t K e y a n y T y p e z b w N T n L X > < a : K e y V a l u e O f D i a g r a m O b j e c t K e y a n y T y p e z b w N T n L X > < a : K e y > < K e y > T a b l e s \ T a b l e 1 \ C o l u m n s \ S l o t s < / K e y > < / a : K e y > < a : V a l u e   i : t y p e = " D i a g r a m D i s p l a y N o d e V i e w S t a t e " > < H e i g h t > 1 5 0 < / H e i g h t > < I s E x p a n d e d > t r u e < / I s E x p a n d e d > < W i d t h > 2 0 0 < / W i d t h > < / a : V a l u e > < / a : K e y V a l u e O f D i a g r a m O b j e c t K e y a n y T y p e z b w N T n L X > < a : K e y V a l u e O f D i a g r a m O b j e c t K e y a n y T y p e z b w N T n L X > < a : K e y > < K e y > T a b l e s \ T a b l e 1 \ C o l u m n s \ E x i s t i n g   S l o t s < / K e y > < / a : K e y > < a : V a l u e   i : t y p e = " D i a g r a m D i s p l a y N o d e V i e w S t a t e " > < H e i g h t > 1 5 0 < / H e i g h t > < I s E x p a n d e d > t r u e < / I s E x p a n d e d > < W i d t h > 2 0 0 < / W i d t h > < / a : V a l u e > < / a : K e y V a l u e O f D i a g r a m O b j e c t K e y a n y T y p e z b w N T n L X > < a : K e y V a l u e O f D i a g r a m O b j e c t K e y a n y T y p e z b w N T n L X > < a : K e y > < K e y > T a b l e s \ T a b l e 1 \ C o l u m n s \ N e w   S l o t s < / K e y > < / a : K e y > < a : V a l u e   i : t y p e = " D i a g r a m D i s p l a y N o d e V i e w S t a t e " > < H e i g h t > 1 5 0 < / H e i g h t > < I s E x p a n d e d > t r u e < / I s E x p a n d e d > < W i d t h > 2 0 0 < / W i d t h > < / a : V a l u e > < / a : K e y V a l u e O f D i a g r a m O b j e c t K e y a n y T y p e z b w N T n L X > < a : K e y V a l u e O f D i a g r a m O b j e c t K e y a n y T y p e z b w N T n L X > < a : K e y > < K e y > T a b l e s \ T a b l e 1 \ C o l u m n s \ O p e n   e x i s t i n g   s l o t s   d u e   t o   s t a f f i n g < / K e y > < / a : K e y > < a : V a l u e   i : t y p e = " D i a g r a m D i s p l a y N o d e V i e w S t a t e " > < H e i g h t > 1 5 0 < / H e i g h t > < I s E x p a n d e d > t r u e < / I s E x p a n d e d > < W i d t h > 2 0 0 < / W i d t h > < / a : V a l u e > < / a : K e y V a l u e O f D i a g r a m O b j e c t K e y a n y T y p e z b w N T n L X > < a : K e y V a l u e O f D i a g r a m O b j e c t K e y a n y T y p e z b w N T n L X > < a : K e y > < K e y > T a b l e s \ T a b l e 1 \ C o l u m n s \ #   R e c o m m e n d   m u l t i - y e a r   f u n d i n g < / K e y > < / a : K e y > < a : V a l u e   i : t y p e = " D i a g r a m D i s p l a y N o d e V i e w S t a t e " > < H e i g h t > 1 5 0 < / H e i g h t > < I s E x p a n d e d > t r u e < / I s E x p a n d e d > < W i d t h > 2 0 0 < / W i d t h > < / a : V a l u e > < / a : K e y V a l u e O f D i a g r a m O b j e c t K e y a n y T y p e z b w N T n L X > < a : K e y V a l u e O f D i a g r a m O b j e c t K e y a n y T y p e z b w N T n L X > < a : K e y > < K e y > T a b l e s \ T a b l e 1 \ C o l u m n s \ M u l t i - y e a r   R e q u e s t ? < / K e y > < / a : K e y > < a : V a l u e   i : t y p e = " D i a g r a m D i s p l a y N o d e V i e w S t a t e " > < H e i g h t > 1 5 0 < / H e i g h t > < I s E x p a n d e d > t r u e < / I s E x p a n d e d > < W i d t h > 2 0 0 < / W i d t h > < / a : V a l u e > < / a : K e y V a l u e O f D i a g r a m O b j e c t K e y a n y T y p e z b w N T n L X > < a : K e y V a l u e O f D i a g r a m O b j e c t K e y a n y T y p e z b w N T n L X > < a : K e y > < K e y > T a b l e s \ T a b l e 1 \ C o l u m n s \ M u l t i - y e a r   Y e a r   2 < / K e y > < / a : K e y > < a : V a l u e   i : t y p e = " D i a g r a m D i s p l a y N o d e V i e w S t a t e " > < H e i g h t > 1 5 0 < / H e i g h t > < I s E x p a n d e d > t r u e < / I s E x p a n d e d > < W i d t h > 2 0 0 < / W i d t h > < / a : V a l u e > < / a : K e y V a l u e O f D i a g r a m O b j e c t K e y a n y T y p e z b w N T n L X > < a : K e y V a l u e O f D i a g r a m O b j e c t K e y a n y T y p e z b w N T n L X > < a : K e y > < K e y > T a b l e s \ T a b l e 1 \ C o l u m n s \ M u l t i - y e a r   Y e a r   3 < / K e y > < / a : K e y > < a : V a l u e   i : t y p e = " D i a g r a m D i s p l a y N o d e V i e w S t a t e " > < H e i g h t > 1 5 0 < / H e i g h t > < I s E x p a n d e d > t r u e < / I s E x p a n d e d > < W i d t h > 2 0 0 < / W i d t h > < / a : V a l u e > < / a : K e y V a l u e O f D i a g r a m O b j e c t K e y a n y T y p e z b w N T n L X > < a : K e y V a l u e O f D i a g r a m O b j e c t K e y a n y T y p e z b w N T n L X > < a : K e y > < K e y > T a b l e s \ T a b l e 1 \ C o l u m n s \ Z i p   C o d e < / K e y > < / a : K e y > < a : V a l u e   i : t y p e = " D i a g r a m D i s p l a y N o d e V i e w S t a t e " > < H e i g h t > 1 5 0 < / H e i g h t > < I s E x p a n d e d > t r u e < / I s E x p a n d e d > < W i d t h > 2 0 0 < / W i d t h > < / a : V a l u e > < / a : K e y V a l u e O f D i a g r a m O b j e c t K e y a n y T y p e z b w N T n L X > < a : K e y V a l u e O f D i a g r a m O b j e c t K e y a n y T y p e z b w N T n L X > < a : K e y > < K e y > T a b l e s \ T a b l e 1 \ C o l u m n s \ U n s p e n t   F u n d s   F Y 2 0 < / K e y > < / a : K e y > < a : V a l u e   i : t y p e = " D i a g r a m D i s p l a y N o d e V i e w S t a t e " > < H e i g h t > 1 5 0 < / H e i g h t > < I s E x p a n d e d > t r u e < / I s E x p a n d e d > < W i d t h > 2 0 0 < / W i d t h > < / a : V a l u e > < / a : K e y V a l u e O f D i a g r a m O b j e c t K e y a n y T y p e z b w N T n L X > < a : K e y V a l u e O f D i a g r a m O b j e c t K e y a n y T y p e z b w N T n L X > < a : K e y > < K e y > T a b l e s \ T a b l e 1 \ C o l u m n s \ U n s p e n t   F u n d s   F Y 2 1 < / K e y > < / a : K e y > < a : V a l u e   i : t y p e = " D i a g r a m D i s p l a y N o d e V i e w S t a t e " > < H e i g h t > 1 5 0 < / H e i g h t > < I s E x p a n d e d > t r u e < / I s E x p a n d e d > < W i d t h > 2 0 0 < / W i d t h > < / a : V a l u e > < / a : K e y V a l u e O f D i a g r a m O b j e c t K e y a n y T y p e z b w N T n L X > < a : K e y V a l u e O f D i a g r a m O b j e c t K e y a n y T y p e z b w N T n L X > < a : K e y > < K e y > T a b l e s \ T a b l e 1 \ C o l u m n s \ U n s p e n t   F u n d s   F Y 2 2 < / K e y > < / a : K e y > < a : V a l u e   i : t y p e = " D i a g r a m D i s p l a y N o d e V i e w S t a t e " > < H e i g h t > 1 5 0 < / H e i g h t > < I s E x p a n d e d > t r u e < / I s E x p a n d e d > < W i d t h > 2 0 0 < / W i d t h > < / a : V a l u e > < / a : K e y V a l u e O f D i a g r a m O b j e c t K e y a n y T y p e z b w N T n L X > < a : K e y V a l u e O f D i a g r a m O b j e c t K e y a n y T y p e z b w N T n L X > < a : K e y > < K e y > T a b l e s \ T a b l e 1 \ C o l u m n s \ U n s p e n t   F u n d s   F Y 2 3 < / K e y > < / a : K e y > < a : V a l u e   i : t y p e = " D i a g r a m D i s p l a y N o d e V i e w S t a t e " > < H e i g h t > 1 5 0 < / H e i g h t > < I s E x p a n d e d > t r u e < / I s E x p a n d e d > < W i d t h > 2 0 0 < / W i d t h > < / a : V a l u e > < / a : K e y V a l u e O f D i a g r a m O b j e c t K e y a n y T y p e z b w N T n L X > < a : K e y V a l u e O f D i a g r a m O b j e c t K e y a n y T y p e z b w N T n L X > < a : K e y > < K e y > T a b l e s \ T a b l e 1 \ C o l u m n s \ S t r a t e g y < / K e y > < / a : K e y > < a : V a l u e   i : t y p e = " D i a g r a m D i s p l a y N o d e V i e w S t a t e " > < H e i g h t > 1 5 0 < / H e i g h t > < I s E x p a n d e d > t r u e < / I s E x p a n d e d > < W i d t h > 2 0 0 < / W i d t h > < / a : V a l u e > < / a : K e y V a l u e O f D i a g r a m O b j e c t K e y a n y T y p e z b w N T n L X > < a : K e y V a l u e O f D i a g r a m O b j e c t K e y a n y T y p e z b w N T n L X > < a : K e y > < K e y > T a b l e s \ T a b l e 1 \ C o l u m n s \ E x i s t i n g   S l o t s   ( W e i g h t e d ) < / K e y > < / a : K e y > < a : V a l u e   i : t y p e = " D i a g r a m D i s p l a y N o d e V i e w S t a t e " > < H e i g h t > 1 5 0 < / H e i g h t > < I s E x p a n d e d > t r u e < / I s E x p a n d e d > < W i d t h > 2 0 0 < / W i d t h > < / a : V a l u e > < / a : K e y V a l u e O f D i a g r a m O b j e c t K e y a n y T y p e z b w N T n L X > < a : K e y V a l u e O f D i a g r a m O b j e c t K e y a n y T y p e z b w N T n L X > < a : K e y > < K e y > T a b l e s \ T a b l e 1 \ C o l u m n s \ N e w   S l o t s   ( W e i g h t e d ) < / K e y > < / a : K e y > < a : V a l u e   i : t y p e = " D i a g r a m D i s p l a y N o d e V i e w S t a t e " > < H e i g h t > 1 5 0 < / H e i g h t > < I s E x p a n d e d > t r u e < / I s E x p a n d e d > < W i d t h > 2 0 0 < / W i d t h > < / a : V a l u e > < / a : K e y V a l u e O f D i a g r a m O b j e c t K e y a n y T y p e z b w N T n L X > < a : K e y V a l u e O f D i a g r a m O b j e c t K e y a n y T y p e z b w N T n L X > < a : K e y > < K e y > T a b l e s \ T a b l e 1 \ M e a s u r e s \ M a x   R e q u e s t e d < / K e y > < / a : K e y > < a : V a l u e   i : t y p e = " D i a g r a m D i s p l a y N o d e V i e w S t a t e " > < H e i g h t > 1 5 0 < / H e i g h t > < I s E x p a n d e d > t r u e < / I s E x p a n d e d > < W i d t h > 2 0 0 < / W i d t h > < / a : V a l u e > < / a : K e y V a l u e O f D i a g r a m O b j e c t K e y a n y T y p e z b w N T n L X > < a : K e y V a l u e O f D i a g r a m O b j e c t K e y a n y T y p e z b w N T n L X > < a : K e y > < K e y > T a b l e s \ T a b l e 1 \ M e a s u r e s \ M i n   R e q u e s t e d < / K e y > < / a : K e y > < a : V a l u e   i : t y p e = " D i a g r a m D i s p l a y N o d e V i e w S t a t e " > < H e i g h t > 1 5 0 < / H e i g h t > < I s E x p a n d e d > t r u e < / I s E x p a n d e d > < W i d t h > 2 0 0 < / W i d t h > < / a : V a l u e > < / a : K e y V a l u e O f D i a g r a m O b j e c t K e y a n y T y p e z b w N T n L X > < a : K e y V a l u e O f D i a g r a m O b j e c t K e y a n y T y p e z b w N T n L X > < a : K e y > < K e y > T a b l e s \ T a b l e 1 \ M e a s u r e s \ M e d i a n   R e q u e s t e d < / K e y > < / a : K e y > < a : V a l u e   i : t y p e = " D i a g r a m D i s p l a y N o d e V i e w S t a t e " > < H e i g h t > 1 5 0 < / H e i g h t > < I s E x p a n d e d > t r u e < / I s E x p a n d e d > < W i d t h > 2 0 0 < / W i d t h > < / a : V a l u e > < / a : K e y V a l u e O f D i a g r a m O b j e c t K e y a n y T y p e z b w N T n L X > < a : K e y V a l u e O f D i a g r a m O b j e c t K e y a n y T y p e z b w N T n L X > < a : K e y > < K e y > T a b l e s \ T a b l e 1 \ M e a s u r e s \ M e a n   R e q u e s t e d < / K e y > < / a : K e y > < a : V a l u e   i : t y p e = " D i a g r a m D i s p l a y N o d e V i e w S t a t e " > < H e i g h t > 1 5 0 < / H e i g h t > < I s E x p a n d e d > t r u e < / I s E x p a n d e d > < W i d t h > 2 0 0 < / W i d t h > < / a : V a l u e > < / a : K e y V a l u e O f D i a g r a m O b j e c t K e y a n y T y p e z b w N T n L X > < a : K e y V a l u e O f D i a g r a m O b j e c t K e y a n y T y p e z b w N T n L X > < a : K e y > < K e y > T a b l e s \ T a b l e 1 \ M e a s u r e s \ M a x   F u n d e d < / K e y > < / a : K e y > < a : V a l u e   i : t y p e = " D i a g r a m D i s p l a y N o d e V i e w S t a t e " > < H e i g h t > 1 5 0 < / H e i g h t > < I s E x p a n d e d > t r u e < / I s E x p a n d e d > < W i d t h > 2 0 0 < / W i d t h > < / a : V a l u e > < / a : K e y V a l u e O f D i a g r a m O b j e c t K e y a n y T y p e z b w N T n L X > < a : K e y V a l u e O f D i a g r a m O b j e c t K e y a n y T y p e z b w N T n L X > < a : K e y > < K e y > T a b l e s \ T a b l e 1 \ M e a s u r e s \ M i n   F u n d e d < / K e y > < / a : K e y > < a : V a l u e   i : t y p e = " D i a g r a m D i s p l a y N o d e V i e w S t a t e " > < H e i g h t > 1 5 0 < / H e i g h t > < I s E x p a n d e d > t r u e < / I s E x p a n d e d > < W i d t h > 2 0 0 < / W i d t h > < / a : V a l u e > < / a : K e y V a l u e O f D i a g r a m O b j e c t K e y a n y T y p e z b w N T n L X > < a : K e y V a l u e O f D i a g r a m O b j e c t K e y a n y T y p e z b w N T n L X > < a : K e y > < K e y > T a b l e s \ T a b l e 1 \ M e a s u r e s \ M e d i a n   F u n d e d < / K e y > < / a : K e y > < a : V a l u e   i : t y p e = " D i a g r a m D i s p l a y N o d e V i e w S t a t e " > < H e i g h t > 1 5 0 < / H e i g h t > < I s E x p a n d e d > t r u e < / I s E x p a n d e d > < W i d t h > 2 0 0 < / W i d t h > < / a : V a l u e > < / a : K e y V a l u e O f D i a g r a m O b j e c t K e y a n y T y p e z b w N T n L X > < a : K e y V a l u e O f D i a g r a m O b j e c t K e y a n y T y p e z b w N T n L X > < a : K e y > < K e y > T a b l e s \ T a b l e 1 \ M e a s u r e s \ M e a n   F u n d e d < / K e y > < / a : K e y > < a : V a l u e   i : t y p e = " D i a g r a m D i s p l a y N o d e V i e w S t a t e " > < H e i g h t > 1 5 0 < / H e i g h t > < I s E x p a n d e d > t r u e < / I s E x p a n d e d > < W i d t h > 2 0 0 < / W i d t h > < / a : V a l u e > < / a : K e y V a l u e O f D i a g r a m O b j e c t K e y a n y T y p e z b w N T n L X > < a : K e y V a l u e O f D i a g r a m O b j e c t K e y a n y T y p e z b w N T n L X > < a : K e y > < K e y > T a b l e s \ T a b l e 1 \ M e a s u r e s \ P r o j e c t s < / K e y > < / a : K e y > < a : V a l u e   i : t y p e = " D i a g r a m D i s p l a y N o d e V i e w S t a t e " > < H e i g h t > 1 5 0 < / H e i g h t > < I s E x p a n d e d > t r u e < / I s E x p a n d e d > < W i d t h > 2 0 0 < / W i d t h > < / a : V a l u e > < / a : K e y V a l u e O f D i a g r a m O b j e c t K e y a n y T y p e z b w N T n L X > < a : K e y V a l u e O f D i a g r a m O b j e c t K e y a n y T y p e z b w N T n L X > < a : K e y > < K e y > T a b l e s \ T a b l e 1 \ M e a s u r e s \ M u l t i - Y e a r   P r o j e c t s < / K e y > < / a : K e y > < a : V a l u e   i : t y p e = " D i a g r a m D i s p l a y N o d e V i e w S t a t e " > < H e i g h t > 1 5 0 < / H e i g h t > < I s E x p a n d e d > t r u e < / I s E x p a n d e d > < W i d t h > 2 0 0 < / W i d t h > < / a : V a l u e > < / a : K e y V a l u e O f D i a g r a m O b j e c t K e y a n y T y p e z b w N T n L X > < a : K e y V a l u e O f D i a g r a m O b j e c t K e y a n y T y p e z b w N T n L X > < a : K e y > < K e y > T a b l e s \ T a b l e 1 \ M e a s u r e s \ R e q u e s t e d   A m o u n t < / K e y > < / a : K e y > < a : V a l u e   i : t y p e = " D i a g r a m D i s p l a y N o d e V i e w S t a t e " > < H e i g h t > 1 5 0 < / H e i g h t > < I s E x p a n d e d > t r u e < / I s E x p a n d e d > < W i d t h > 2 0 0 < / W i d t h > < / a : V a l u e > < / a : K e y V a l u e O f D i a g r a m O b j e c t K e y a n y T y p e z b w N T n L X > < a : K e y V a l u e O f D i a g r a m O b j e c t K e y a n y T y p e z b w N T n L X > < a : K e y > < K e y > T a b l e s \ T a b l e 1 \ M e a s u r e s \ F u n d e d   A m o u n t < / K e y > < / a : K e y > < a : V a l u e   i : t y p e = " D i a g r a m D i s p l a y N o d e V i e w S t a t e " > < H e i g h t > 1 5 0 < / H e i g h t > < I s E x p a n d e d > t r u e < / I s E x p a n d e d > < W i d t h > 2 0 0 < / W i d t h > < / a : V a l u e > < / a : K e y V a l u e O f D i a g r a m O b j e c t K e y a n y T y p e z b w N T n L X > < a : K e y V a l u e O f D i a g r a m O b j e c t K e y a n y T y p e z b w N T n L X > < a : K e y > < K e y > T a b l e s \ T a b l e 1 \ M e a s u r e s \ F i r s t   Y e a r   F u n d s < / K e y > < / a : K e y > < a : V a l u e   i : t y p e = " D i a g r a m D i s p l a y N o d e V i e w S t a t e " > < H e i g h t > 1 5 0 < / H e i g h t > < I s E x p a n d e d > t r u e < / I s E x p a n d e d > < W i d t h > 2 0 0 < / W i d t h > < / a : V a l u e > < / a : K e y V a l u e O f D i a g r a m O b j e c t K e y a n y T y p e z b w N T n L X > < a : K e y V a l u e O f D i a g r a m O b j e c t K e y a n y T y p e z b w N T n L X > < a : K e y > < K e y > T a b l e s \ T a b l e 1 \ M e a s u r e s \ S e c o n d   Y e a r   F u n d s < / K e y > < / a : K e y > < a : V a l u e   i : t y p e = " D i a g r a m D i s p l a y N o d e V i e w S t a t e " > < H e i g h t > 1 5 0 < / H e i g h t > < I s E x p a n d e d > t r u e < / I s E x p a n d e d > < W i d t h > 2 0 0 < / W i d t h > < / a : V a l u e > < / a : K e y V a l u e O f D i a g r a m O b j e c t K e y a n y T y p e z b w N T n L X > < a : K e y V a l u e O f D i a g r a m O b j e c t K e y a n y T y p e z b w N T n L X > < a : K e y > < K e y > T a b l e s \ T a b l e 1 \ M e a s u r e s \ T h i r d   Y e a r   F u n d s < / K e y > < / a : K e y > < a : V a l u e   i : t y p e = " D i a g r a m D i s p l a y N o d e V i e w S t a t e " > < H e i g h t > 1 5 0 < / H e i g h t > < I s E x p a n d e d > t r u e < / I s E x p a n d e d > < W i d t h > 2 0 0 < / W i d t h > < / a : V a l u e > < / a : K e y V a l u e O f D i a g r a m O b j e c t K e y a n y T y p e z b w N T n L X > < a : K e y V a l u e O f D i a g r a m O b j e c t K e y a n y T y p e z b w N T n L X > < a : K e y > < K e y > T a b l e s \ T a b l e 1 \ M e a s u r e s \ 2 0 2 0   U n s p e n t < / K e y > < / a : K e y > < a : V a l u e   i : t y p e = " D i a g r a m D i s p l a y N o d e V i e w S t a t e " > < H e i g h t > 1 5 0 < / H e i g h t > < I s E x p a n d e d > t r u e < / I s E x p a n d e d > < W i d t h > 2 0 0 < / W i d t h > < / a : V a l u e > < / a : K e y V a l u e O f D i a g r a m O b j e c t K e y a n y T y p e z b w N T n L X > < a : K e y V a l u e O f D i a g r a m O b j e c t K e y a n y T y p e z b w N T n L X > < a : K e y > < K e y > T a b l e s \ T a b l e 1 \ M e a s u r e s \ 2 0 2 1   U n s p e n t < / K e y > < / a : K e y > < a : V a l u e   i : t y p e = " D i a g r a m D i s p l a y N o d e V i e w S t a t e " > < H e i g h t > 1 5 0 < / H e i g h t > < I s E x p a n d e d > t r u e < / I s E x p a n d e d > < W i d t h > 2 0 0 < / W i d t h > < / a : V a l u e > < / a : K e y V a l u e O f D i a g r a m O b j e c t K e y a n y T y p e z b w N T n L X > < a : K e y V a l u e O f D i a g r a m O b j e c t K e y a n y T y p e z b w N T n L X > < a : K e y > < K e y > T a b l e s \ T a b l e 1 \ M e a s u r e s \ 2 0 2 2   U n s p e n t < / K e y > < / a : K e y > < a : V a l u e   i : t y p e = " D i a g r a m D i s p l a y N o d e V i e w S t a t e " > < H e i g h t > 1 5 0 < / H e i g h t > < I s E x p a n d e d > t r u e < / I s E x p a n d e d > < W i d t h > 2 0 0 < / W i d t h > < / a : V a l u e > < / a : K e y V a l u e O f D i a g r a m O b j e c t K e y a n y T y p e z b w N T n L X > < a : K e y V a l u e O f D i a g r a m O b j e c t K e y a n y T y p e z b w N T n L X > < a : K e y > < K e y > T a b l e s \ T a b l e 1 \ M e a s u r e s \ 2 0 2 3   U n p s e n t < / K e y > < / a : K e y > < a : V a l u e   i : t y p e = " D i a g r a m D i s p l a y N o d e V i e w S t a t e " > < H e i g h t > 1 5 0 < / H e i g h t > < I s E x p a n d e d > t r u e < / I s E x p a n d e d > < W i d t h > 2 0 0 < / W i d t h > < / a : V a l u e > < / a : K e y V a l u e O f D i a g r a m O b j e c t K e y a n y T y p e z b w N T n L X > < a : K e y V a l u e O f D i a g r a m O b j e c t K e y a n y T y p e z b w N T n L X > < a : K e y > < K e y > T a b l e s \ T a b l e 1 \ M e a s u r e s \ A d d i t i o n a l   E x i s t i n g   S l o t s   F u n d e d < / K e y > < / a : K e y > < a : V a l u e   i : t y p e = " D i a g r a m D i s p l a y N o d e V i e w S t a t e " > < H e i g h t > 1 5 0 < / H e i g h t > < I s E x p a n d e d > t r u e < / I s E x p a n d e d > < W i d t h > 2 0 0 < / W i d t h > < / a : V a l u e > < / a : K e y V a l u e O f D i a g r a m O b j e c t K e y a n y T y p e z b w N T n L X > < a : K e y V a l u e O f D i a g r a m O b j e c t K e y a n y T y p e z b w N T n L X > < a : K e y > < K e y > T a b l e s \ T a b l e 1 \ M e a s u r e s \ N e w   S l o t s   F u n d e d < / K e y > < / a : K e y > < a : V a l u e   i : t y p e = " D i a g r a m D i s p l a y N o d e V i e w S t a t e " > < H e i g h t > 1 5 0 < / H e i g h t > < I s E x p a n d e d > t r u e < / I s E x p a n d e d > < W i d t h > 2 0 0 < / W i d t h > < / a : V a l u e > < / a : K e y V a l u e O f D i a g r a m O b j e c t K e y a n y T y p e z b w N T n L X > < a : K e y V a l u e O f D i a g r a m O b j e c t K e y a n y T y p e z b w N T n L X > < a : K e y > < K e y > T a b l e s \ T a b l e 1 \ M e a s u r e s \ W e i g h t e d   A d d i t i o n a l   E x i s t i n g   S l o t s < / K e y > < / a : K e y > < a : V a l u e   i : t y p e = " D i a g r a m D i s p l a y N o d e V i e w S t a t e " > < H e i g h t > 1 5 0 < / H e i g h t > < I s E x p a n d e d > t r u e < / I s E x p a n d e d > < W i d t h > 2 0 0 < / W i d t h > < / a : V a l u e > < / a : K e y V a l u e O f D i a g r a m O b j e c t K e y a n y T y p e z b w N T n L X > < a : K e y V a l u e O f D i a g r a m O b j e c t K e y a n y T y p e z b w N T n L X > < a : K e y > < K e y > T a b l e s \ T a b l e 1 \ M e a s u r e s \ W e i g h t e d   N e w   S l o t s < / K e y > < / a : K e y > < a : V a l u e   i : t y p e = " D i a g r a m D i s p l a y N o d e V i e w S t a t e " > < H e i g h t > 1 5 0 < / H e i g h t > < I s E x p a n d e d > t r u e < / I s E x p a n d e d > < W i d t h > 2 0 0 < / W i d t h > < / a : V a l u e > < / a : K e y V a l u e O f D i a g r a m O b j e c t K e y a n y T y p e z b w N T n L X > < a : K e y V a l u e O f D i a g r a m O b j e c t K e y a n y T y p e z b w N T n L X > < a : K e y > < K e y > T a b l e s \ T a b l e 1 \ M e a s u r e s \ M a x   S c o r e < / K e y > < / a : K e y > < a : V a l u e   i : t y p e = " D i a g r a m D i s p l a y N o d e V i e w S t a t e " > < H e i g h t > 1 5 0 < / H e i g h t > < I s E x p a n d e d > t r u e < / I s E x p a n d e d > < W i d t h > 2 0 0 < / W i d t h > < / a : V a l u e > < / a : K e y V a l u e O f D i a g r a m O b j e c t K e y a n y T y p e z b w N T n L X > < a : K e y V a l u e O f D i a g r a m O b j e c t K e y a n y T y p e z b w N T n L X > < a : K e y > < K e y > T a b l e s \ T a b l e 1 \ M e a s u r e s \ M i n   S c o r e < / K e y > < / a : K e y > < a : V a l u e   i : t y p e = " D i a g r a m D i s p l a y N o d e V i e w S t a t e " > < H e i g h t > 1 5 0 < / H e i g h t > < I s E x p a n d e d > t r u e < / I s E x p a n d e d > < W i d t h > 2 0 0 < / W i d t h > < / a : V a l u e > < / a : K e y V a l u e O f D i a g r a m O b j e c t K e y a n y T y p e z b w N T n L X > < a : K e y V a l u e O f D i a g r a m O b j e c t K e y a n y T y p e z b w N T n L X > < a : K e y > < K e y > T a b l e s \ T a b l e 1 \ M e a s u r e s \ M e d i a n   S c o r e < / K e y > < / a : K e y > < a : V a l u e   i : t y p e = " D i a g r a m D i s p l a y N o d e V i e w S t a t e " > < H e i g h t > 1 5 0 < / H e i g h t > < I s E x p a n d e d > t r u e < / I s E x p a n d e d > < W i d t h > 2 0 0 < / W i d t h > < / a : V a l u e > < / a : K e y V a l u e O f D i a g r a m O b j e c t K e y a n y T y p e z b w N T n L X > < a : K e y V a l u e O f D i a g r a m O b j e c t K e y a n y T y p e z b w N T n L X > < a : K e y > < K e y > T a b l e s \ T a b l e 1 \ M e a s u r e s \ M e a n   S c o r e < / K e y > < / a : K e y > < a : V a l u e   i : t y p e = " D i a g r a m D i s p l a y N o d e V i e w S t a t e " > < H e i g h t > 1 5 0 < / H e i g h t > < I s E x p a n d e d > t r u e < / I s E x p a n d e d > < W i d t h > 2 0 0 < / W i d t h > < / a : V a l u e > < / a : K e y V a l u e O f D i a g r a m O b j e c t K e y a n y T y p e z b w N T n L X > < a : K e y V a l u e O f D i a g r a m O b j e c t K e y a n y T y p e z b w N T n L X > < a : K e y > < K e y > T a b l e s \ T a b l e 1 \ M e a s u r e s \ P r o j e c t s   F u n d e d < / K e y > < / a : K e y > < a : V a l u e   i : t y p e = " D i a g r a m D i s p l a y N o d e V i e w S t a t e " > < H e i g h t > 1 5 0 < / H e i g h t > < I s E x p a n d e d > t r u e < / I s E x p a n d e d > < W i d t h > 2 0 0 < / W i d t h > < / a : V a l u e > < / a : K e y V a l u e O f D i a g r a m O b j e c t K e y a n y T y p e z b w N T n L X > < a : K e y V a l u e O f D i a g r a m O b j e c t K e y a n y T y p e z b w N T n L X > < a : K e y > < K e y > T a b l e s \ T a b l e 1 \ M e a s u r e s \ M u l t i - Y e a r   P r o j e c t s   F u n d e d < / K e y > < / a : K e y > < a : V a l u e   i : t y p e = " D i a g r a m D i s p l a y N o d e V i e w S t a t e " > < H e i g h t > 1 5 0 < / H e i g h t > < I s E x p a n d e d > t r u e < / I s E x p a n d e d > < W i d t h > 2 0 0 < / W i d t h > < / a : V a l u e > < / a : K e y V a l u e O f D i a g r a m O b j e c t K e y a n y T y p e z b w N T n L X > < a : K e y V a l u e O f D i a g r a m O b j e c t K e y a n y T y p e z b w N T n L X > < a : K e y > < K e y > T a b l e s \ T a b l e 1 \ M e a s u r e s \ S u m   o f   S c o r e < / K e y > < / a : K e y > < a : V a l u e   i : t y p e = " D i a g r a m D i s p l a y N o d e V i e w S t a t e " > < H e i g h t > 1 5 0 < / H e i g h t > < I s E x p a n d e d > t r u e < / I s E x p a n d e d > < W i d t h > 2 0 0 < / W i d t h > < / a : V a l u e > < / a : K e y V a l u e O f D i a g r a m O b j e c t K e y a n y T y p e z b w N T n L X > < a : K e y V a l u e O f D i a g r a m O b j e c t K e y a n y T y p e z b w N T n L X > < a : K e y > < K e y > T a b l e s \ T a b l e 1 \ S u m   o f   S c o r e \ A d d i t i o n a l   I n f o \ I m p l i c i t   M e a s u r e < / K e y > < / a : K e y > < a : V a l u e   i : t y p e = " D i a g r a m D i s p l a y V i e w S t a t e I D i a g r a m T a g A d d i t i o n a l I n f o " / > < / a : K e y V a l u e O f D i a g r a m O b j e c t K e y a n y T y p e z b w N T n L X > < a : K e y V a l u e O f D i a g r a m O b j e c t K e y a n y T y p e z b w N T n L X > < a : K e y > < K e y > T a b l e s \ S t r a t e g i e s < / K e y > < / a : K e y > < a : V a l u e   i : t y p e = " D i a g r a m D i s p l a y N o d e V i e w S t a t e " > < H e i g h t > 1 5 0 < / H e i g h t > < I s E x p a n d e d > t r u e < / I s E x p a n d e d > < L a y e d O u t > t r u e < / L a y e d O u t > < L e f t > 2 7 5 . 9 0 3 8 1 0 5 6 7 6 6 5 8 < / L e f t > < T a b I n d e x > 1 < / T a b I n d e x > < T o p > 2 1 2 < / T o p > < W i d t h > 2 0 0 < / W i d t h > < / a : V a l u e > < / a : K e y V a l u e O f D i a g r a m O b j e c t K e y a n y T y p e z b w N T n L X > < a : K e y V a l u e O f D i a g r a m O b j e c t K e y a n y T y p e z b w N T n L X > < a : K e y > < K e y > T a b l e s \ S t r a t e g i e s \ C o l u m n s \ R e q u e s t e d < / K e y > < / a : K e y > < a : V a l u e   i : t y p e = " D i a g r a m D i s p l a y N o d e V i e w S t a t e " > < H e i g h t > 1 5 0 < / H e i g h t > < I s E x p a n d e d > t r u e < / I s E x p a n d e d > < W i d t h > 2 0 0 < / W i d t h > < / a : V a l u e > < / a : K e y V a l u e O f D i a g r a m O b j e c t K e y a n y T y p e z b w N T n L X > < a : K e y V a l u e O f D i a g r a m O b j e c t K e y a n y T y p e z b w N T n L X > < a : K e y > < K e y > T a b l e s \ S t r a t e g i e s \ C o l u m n s \ F u n d i n g   A m o u n t < / K e y > < / a : K e y > < a : V a l u e   i : t y p e = " D i a g r a m D i s p l a y N o d e V i e w S t a t e " > < H e i g h t > 1 5 0 < / H e i g h t > < I s E x p a n d e d > t r u e < / I s E x p a n d e d > < W i d t h > 2 0 0 < / W i d t h > < / a : V a l u e > < / a : K e y V a l u e O f D i a g r a m O b j e c t K e y a n y T y p e z b w N T n L X > < a : K e y V a l u e O f D i a g r a m O b j e c t K e y a n y T y p e z b w N T n L X > < a : K e y > < K e y > T a b l e s \ S t r a t e g i e s \ C o l u m n s \ M u l t i - y e a r   Y e a r   2 < / K e y > < / a : K e y > < a : V a l u e   i : t y p e = " D i a g r a m D i s p l a y N o d e V i e w S t a t e " > < H e i g h t > 1 5 0 < / H e i g h t > < I s E x p a n d e d > t r u e < / I s E x p a n d e d > < W i d t h > 2 0 0 < / W i d t h > < / a : V a l u e > < / a : K e y V a l u e O f D i a g r a m O b j e c t K e y a n y T y p e z b w N T n L X > < a : K e y V a l u e O f D i a g r a m O b j e c t K e y a n y T y p e z b w N T n L X > < a : K e y > < K e y > T a b l e s \ S t r a t e g i e s \ C o l u m n s \ M u l t i - y e a r   Y e a r   3 < / K e y > < / a : K e y > < a : V a l u e   i : t y p e = " D i a g r a m D i s p l a y N o d e V i e w S t a t e " > < H e i g h t > 1 5 0 < / H e i g h t > < I s E x p a n d e d > t r u e < / I s E x p a n d e d > < W i d t h > 2 0 0 < / W i d t h > < / a : V a l u e > < / a : K e y V a l u e O f D i a g r a m O b j e c t K e y a n y T y p e z b w N T n L X > < a : K e y V a l u e O f D i a g r a m O b j e c t K e y a n y T y p e z b w N T n L X > < a : K e y > < K e y > T a b l e s \ S t r a t e g i e s \ C o l u m n s \ V a l u e < / K e y > < / a : K e y > < a : V a l u e   i : t y p e = " D i a g r a m D i s p l a y N o d e V i e w S t a t e " > < H e i g h t > 1 5 0 < / H e i g h t > < I s E x p a n d e d > t r u e < / I s E x p a n d e d > < W i d t h > 2 0 0 < / W i d t h > < / a : V a l u e > < / a : K e y V a l u e O f D i a g r a m O b j e c t K e y a n y T y p e z b w N T n L X > < a : K e y V a l u e O f D i a g r a m O b j e c t K e y a n y T y p e z b w N T n L X > < a : K e y > < K e y > T a b l e s \ S t r a t e g i e s \ M e a s u r e s \ R e q u e s t < / K e y > < / a : K e y > < a : V a l u e   i : t y p e = " D i a g r a m D i s p l a y N o d e V i e w S t a t e " > < H e i g h t > 1 5 0 < / H e i g h t > < I s E x p a n d e d > t r u e < / I s E x p a n d e d > < W i d t h > 2 0 0 < / W i d t h > < / a : V a l u e > < / a : K e y V a l u e O f D i a g r a m O b j e c t K e y a n y T y p e z b w N T n L X > < a : K e y V a l u e O f D i a g r a m O b j e c t K e y a n y T y p e z b w N T n L X > < a : K e y > < K e y > T a b l e s \ S t r a t e g i e s \ M e a s u r e s \ F i r s t   Y e a r   F u n d i n g < / K e y > < / a : K e y > < a : V a l u e   i : t y p e = " D i a g r a m D i s p l a y N o d e V i e w S t a t e " > < H e i g h t > 1 5 0 < / H e i g h t > < I s E x p a n d e d > t r u e < / I s E x p a n d e d > < W i d t h > 2 0 0 < / W i d t h > < / a : V a l u e > < / a : K e y V a l u e O f D i a g r a m O b j e c t K e y a n y T y p e z b w N T n L X > < a : K e y V a l u e O f D i a g r a m O b j e c t K e y a n y T y p e z b w N T n L X > < a : K e y > < K e y > T a b l e s \ S t r a t e g i e s \ M e a s u r e s \ S e c o n d   Y e a r   F u n d i n g < / K e y > < / a : K e y > < a : V a l u e   i : t y p e = " D i a g r a m D i s p l a y N o d e V i e w S t a t e " > < H e i g h t > 1 5 0 < / H e i g h t > < I s E x p a n d e d > t r u e < / I s E x p a n d e d > < W i d t h > 2 0 0 < / W i d t h > < / a : V a l u e > < / a : K e y V a l u e O f D i a g r a m O b j e c t K e y a n y T y p e z b w N T n L X > < a : K e y V a l u e O f D i a g r a m O b j e c t K e y a n y T y p e z b w N T n L X > < a : K e y > < K e y > T a b l e s \ S t r a t e g i e s \ M e a s u r e s \ T h i r d   Y e a r   F u n d i n g < / K e y > < / a : K e y > < a : V a l u e   i : t y p e = " D i a g r a m D i s p l a y N o d e V i e w S t a t e " > < H e i g h t > 1 5 0 < / H e i g h t > < I s E x p a n d e d > t r u e < / I s E x p a n d e d > < W i d t h > 2 0 0 < / W i d t h > < / a : V a l u e > < / a : K e y V a l u e O f D i a g r a m O b j e c t K e y a n y T y p e z b w N T n L X > < a : K e y V a l u e O f D i a g r a m O b j e c t K e y a n y T y p e z b w N T n L X > < a : K e y > < K e y > T a b l e s \ S t r a t e g i e s     R e q u e s t < / K e y > < / a : K e y > < a : V a l u e   i : t y p e = " D i a g r a m D i s p l a y N o d e V i e w S t a t e " > < H e i g h t > 1 5 0 < / H e i g h t > < I s E x p a n d e d > t r u e < / I s E x p a n d e d > < L a y e d O u t > t r u e < / L a y e d O u t > < L e f t > 5 6 9 . 2 3 7 1 4 3 9 0 0 9 9 9 4 < / L e f t > < T a b I n d e x > 2 < / T a b I n d e x > < T o p > 2 0 4 . 6 6 6 6 6 6 6 6 6 6 6 6 7 4 < / T o p > < W i d t h > 2 0 0 < / W i d t h > < / a : V a l u e > < / a : K e y V a l u e O f D i a g r a m O b j e c t K e y a n y T y p e z b w N T n L X > < a : K e y V a l u e O f D i a g r a m O b j e c t K e y a n y T y p e z b w N T n L X > < a : K e y > < K e y > T a b l e s \ S t r a t e g i e s     R e q u e s t \ C o l u m n s \ R e q u e s t e d < / K e y > < / a : K e y > < a : V a l u e   i : t y p e = " D i a g r a m D i s p l a y N o d e V i e w S t a t e " > < H e i g h t > 1 5 0 < / H e i g h t > < I s E x p a n d e d > t r u e < / I s E x p a n d e d > < W i d t h > 2 0 0 < / W i d t h > < / a : V a l u e > < / a : K e y V a l u e O f D i a g r a m O b j e c t K e y a n y T y p e z b w N T n L X > < a : K e y V a l u e O f D i a g r a m O b j e c t K e y a n y T y p e z b w N T n L X > < a : K e y > < K e y > T a b l e s \ S t r a t e g i e s     R e q u e s t \ C o l u m n s \ V a l u e < / K e y > < / a : K e y > < a : V a l u e   i : t y p e = " D i a g r a m D i s p l a y N o d e V i e w S t a t e " > < H e i g h t > 1 5 0 < / H e i g h t > < I s E x p a n d e d > t r u e < / I s E x p a n d e d > < W i d t h > 2 0 0 < / W i d t h > < / a : V a l u e > < / a : K e y V a l u e O f D i a g r a m O b j e c t K e y a n y T y p e z b w N T n L X > < a : K e y V a l u e O f D i a g r a m O b j e c t K e y a n y T y p e z b w N T n L X > < a : K e y > < K e y > T a b l e s \ S t r a t e g i e s     R e q u e s t \ M e a s u r e s \ S u m   o f   R e q u e s t e d < / K e y > < / a : K e y > < a : V a l u e   i : t y p e = " D i a g r a m D i s p l a y N o d e V i e w S t a t e " > < H e i g h t > 1 5 0 < / H e i g h t > < I s E x p a n d e d > t r u e < / I s E x p a n d e d > < W i d t h > 2 0 0 < / W i d t h > < / a : V a l u e > < / a : K e y V a l u e O f D i a g r a m O b j e c t K e y a n y T y p e z b w N T n L X > < a : K e y V a l u e O f D i a g r a m O b j e c t K e y a n y T y p e z b w N T n L X > < a : K e y > < K e y > T a b l e s \ S t r a t e g i e s     R e q u e s t \ S u m   o f   R e q u e s t e d \ A d d i t i o n a l   I n f o \ I m p l i c i t   M e a s u r e < / K e y > < / a : K e y > < a : V a l u e   i : t y p e = " D i a g r a m D i s p l a y V i e w S t a t e I D i a g r a m T a g A d d i t i o n a l I n f o " / > < / a : K e y V a l u e O f D i a g r a m O b j e c t K e y a n y T y p e z b w N T n L X > < a : K e y V a l u e O f D i a g r a m O b j e c t K e y a n y T y p e z b w N T n L X > < a : K e y > < K e y > T a b l e s \ S t r a t e g i e s   F i l t e r < / K e y > < / a : K e y > < a : V a l u e   i : t y p e = " D i a g r a m D i s p l a y N o d e V i e w S t a t e " > < H e i g h t > 1 5 0 < / H e i g h t > < I s E x p a n d e d > t r u e < / I s E x p a n d e d > < L a y e d O u t > t r u e < / L a y e d O u t > < L e f t > 4 0 7 . 1 4 0 9 5 4 4 6 8 6 6 5 3 1 < / L e f t > < W i d t h > 2 0 0 < / W i d t h > < / a : V a l u e > < / a : K e y V a l u e O f D i a g r a m O b j e c t K e y a n y T y p e z b w N T n L X > < a : K e y V a l u e O f D i a g r a m O b j e c t K e y a n y T y p e z b w N T n L X > < a : K e y > < K e y > T a b l e s \ S t r a t e g i e s   F i l t e r \ C o l u m n s \ V a l u e < / K e y > < / a : K e y > < a : V a l u e   i : t y p e = " D i a g r a m D i s p l a y N o d e V i e w S t a t e " > < H e i g h t > 1 5 0 < / H e i g h t > < I s E x p a n d e d > t r u e < / I s E x p a n d e d > < W i d t h > 2 0 0 < / W i d t h > < / a : V a l u e > < / a : K e y V a l u e O f D i a g r a m O b j e c t K e y a n y T y p e z b w N T n L X > < / V i e w S t a t e s > < / D i a g r a m M a n a g e r . S e r i a l i z a b l e D i a g r a m > < / A r r a y O f D i a g r a m M a n a g e r . S e r i a l i z a b l e D i a g r a m > ] ] > < / C u s t o m C o n t e n t > < / G e m i n i > 
</file>

<file path=customXml/item24.xml>��< ? x m l   v e r s i o n = " 1 . 0 "   e n c o d i n g = " U T F - 1 6 " ? > < G e m i n i   x m l n s = " h t t p : / / g e m i n i / p i v o t c u s t o m i z a t i o n / 0 e 5 b 3 1 d 9 - b 4 6 1 - 4 d e c - a 2 3 b - 2 a c c 7 9 4 1 a 2 a 5 " > < C u s t o m C o n t e n t > < ! [ C D A T A [ < ? x m l   v e r s i o n = " 1 . 0 "   e n c o d i n g = " u t f - 1 6 " ? > < S e t t i n g s > < C a l c u l a t e d F i e l d s > < i t e m > < M e a s u r e N a m e > M a x   R e q u e s t e d < / M e a s u r e N a m e > < D i s p l a y N a m e > M a x   R e q u e s t e d < / D i s p l a y N a m e > < V i s i b l e > F a l s e < / V i s i b l e > < / i t e m > < i t e m > < M e a s u r e N a m e > M i n   R e q u e s t e d < / M e a s u r e N a m e > < D i s p l a y N a m e > M i n   R e q u e s t e d < / D i s p l a y N a m e > < V i s i b l e > F a l s e < / V i s i b l e > < / i t e m > < i t e m > < M e a s u r e N a m e > M e d i a n   R e q u e s t e d < / M e a s u r e N a m e > < D i s p l a y N a m e > M e d i a n   R e q u e s t e d < / D i s p l a y N a m e > < V i s i b l e > F a l s e < / V i s i b l e > < / i t e m > < i t e m > < M e a s u r e N a m e > M e a n   R e q u e s t e d < / M e a s u r e N a m e > < D i s p l a y N a m e > M e a n   R e q u e s t e d < / D i s p l a y N a m e > < V i s i b l e > F a l s e < / V i s i b l e > < / i t e m > < i t e m > < M e a s u r e N a m e > M a x   F u n d e d < / M e a s u r e N a m e > < D i s p l a y N a m e > M a x   F u n d e d < / D i s p l a y N a m e > < V i s i b l e > F a l s e < / V i s i b l e > < / i t e m > < i t e m > < M e a s u r e N a m e > M i n   F u n d e d < / M e a s u r e N a m e > < D i s p l a y N a m e > M i n   F u n d e d < / D i s p l a y N a m e > < V i s i b l e > F a l s e < / V i s i b l e > < / i t e m > < i t e m > < M e a s u r e N a m e > M e d i a n   F u n d e d < / M e a s u r e N a m e > < D i s p l a y N a m e > M e d i a n   F u n d e d < / D i s p l a y N a m e > < V i s i b l e > F a l s e < / V i s i b l e > < / i t e m > < i t e m > < M e a s u r e N a m e > M e a n   F u n d e d < / M e a s u r e N a m e > < D i s p l a y N a m e > M e a n   F u n d e d < / D i s p l a y N a m e > < V i s i b l e > F a l s e < / V i s i b l e > < / i t e m > < i t e m > < M e a s u r e N a m e > P r o j e c t s < / M e a s u r e N a m e > < D i s p l a y N a m e > P r o j e c t s < / D i s p l a y N a m e > < V i s i b l e > F a l s e < / V i s i b l e > < / i t e m > < i t e m > < M e a s u r e N a m e > M u l t i - Y e a r   P r o j e c t s < / M e a s u r e N a m e > < D i s p l a y N a m e > M u l t i - Y e a r   P r o j e c t s < / D i s p l a y N a m e > < V i s i b l e > F a l s e < / V i s i b l e > < / i t e m > < i t e m > < M e a s u r e N a m e > R e q u e s t e d   A m o u n t < / M e a s u r e N a m e > < D i s p l a y N a m e > R e q u e s t e d   A m o u n t < / D i s p l a y N a m e > < V i s i b l e > F a l s e < / V i s i b l e > < / i t e m > < i t e m > < M e a s u r e N a m e > F u n d e d   A m o u n t < / M e a s u r e N a m e > < D i s p l a y N a m e > F u n d e d   A m o u n t < / D i s p l a y N a m e > < V i s i b l e > F a l s e < / V i s i b l e > < / i t e m > < i t e m > < M e a s u r e N a m e > F i r s t   Y e a r   F u n d s < / M e a s u r e N a m e > < D i s p l a y N a m e > F i r s t   Y e a r   F u n d s < / D i s p l a y N a m e > < V i s i b l e > F a l s e < / V i s i b l e > < / i t e m > < i t e m > < M e a s u r e N a m e > S e c o n d   Y e a r   F u n d s < / M e a s u r e N a m e > < D i s p l a y N a m e > S e c o n d   Y e a r   F u n d s < / D i s p l a y N a m e > < V i s i b l e > F a l s e < / V i s i b l e > < / i t e m > < i t e m > < M e a s u r e N a m e > 2 0 2 0   U n s p e n t < / M e a s u r e N a m e > < D i s p l a y N a m e > 2 0 2 0   U n s p e n t < / D i s p l a y N a m e > < V i s i b l e > F a l s e < / V i s i b l e > < / i t e m > < i t e m > < M e a s u r e N a m e > 2 0 2 1   U n s p e n t < / M e a s u r e N a m e > < D i s p l a y N a m e > 2 0 2 1   U n s p e n t < / D i s p l a y N a m e > < V i s i b l e > F a l s e < / V i s i b l e > < / i t e m > < i t e m > < M e a s u r e N a m e > 2 0 2 2   U n s p e n t < / M e a s u r e N a m e > < D i s p l a y N a m e > 2 0 2 2   U n s p e n t < / D i s p l a y N a m e > < V i s i b l e > F a l s e < / V i s i b l e > < / i t e m > < i t e m > < M e a s u r e N a m e > 2 0 2 3   U n p s e n t < / M e a s u r e N a m e > < D i s p l a y N a m e > 2 0 2 3   U n p s e n t < / D i s p l a y N a m e > < V i s i b l e > F a l s e < / V i s i b l e > < / i t e m > < i t e m > < M e a s u r e N a m e > A d d i t i o n a l   E x i s t i n g   S l o t s   F u n d e d < / M e a s u r e N a m e > < D i s p l a y N a m e > A d d i t i o n a l   E x i s t i n g   S l o t s   F u n d e d < / D i s p l a y N a m e > < V i s i b l e > F a l s e < / V i s i b l e > < / i t e m > < i t e m > < M e a s u r e N a m e > N e w   S l o t s   F u n d e d < / M e a s u r e N a m e > < D i s p l a y N a m e > N e w   S l o t s   F u n d e d < / D i s p l a y N a m e > < V i s i b l e > F a l s e < / V i s i b l e > < / i t e m > < i t e m > < M e a s u r e N a m e > W e i g h t e d   A d d i t i o n a l   E x i s t i n g   S l o t s < / M e a s u r e N a m e > < D i s p l a y N a m e > W e i g h t e d   A d d i t i o n a l   E x i s t i n g   S l o t s < / D i s p l a y N a m e > < V i s i b l e > F a l s e < / V i s i b l e > < / i t e m > < i t e m > < M e a s u r e N a m e > W e i g h t e d   N e w   S l o t s < / M e a s u r e N a m e > < D i s p l a y N a m e > W e i g h t e d   N e w   S l o t s < / D i s p l a y N a m e > < V i s i b l e > F a l s e < / V i s i b l e > < / i t e m > < i t e m > < M e a s u r e N a m e > M a x   S c o r e < / M e a s u r e N a m e > < D i s p l a y N a m e > M a x   S c o r e < / D i s p l a y N a m e > < V i s i b l e > F a l s e < / V i s i b l e > < / i t e m > < i t e m > < M e a s u r e N a m e > M i n   S c o r e < / M e a s u r e N a m e > < D i s p l a y N a m e > M i n   S c o r e < / D i s p l a y N a m e > < V i s i b l e > F a l s e < / V i s i b l e > < / i t e m > < i t e m > < M e a s u r e N a m e > M e d i a n   S c o r e < / M e a s u r e N a m e > < D i s p l a y N a m e > M e d i a n   S c o r e < / D i s p l a y N a m e > < V i s i b l e > F a l s e < / V i s i b l e > < / i t e m > < i t e m > < M e a s u r e N a m e > M e a n   S c o r e < / M e a s u r e N a m e > < D i s p l a y N a m e > M e a n   S c o r e < / D i s p l a y N a m e > < V i s i b l e > F a l s e < / V i s i b l e > < / i t e m > < i t e m > < M e a s u r e N a m e > P r o j e c t s   F u n d e d < / M e a s u r e N a m e > < D i s p l a y N a m e > P r o j e c t s   F u n d e d < / D i s p l a y N a m e > < V i s i b l e > F a l s e < / V i s i b l e > < / i t e m > < i t e m > < M e a s u r e N a m e > M u l t i - Y e a r   P r o j e c t s   F u n d e d < / M e a s u r e N a m e > < D i s p l a y N a m e > M u l t i - Y e a r   P r o j e c t s   F u n d e d < / D i s p l a y N a m e > < V i s i b l e > F a l s e < / V i s i b l e > < / i t e m > < i t e m > < M e a s u r e N a m e > T h i r d   Y e a r   F u n d s < / M e a s u r e N a m e > < D i s p l a y N a m e > T h i r d   Y e a r   F u n d s < / D i s p l a y N a m e > < V i s i b l e > F a l s e < / V i s i b l e > < / i t e m > < i t e m > < M e a s u r e N a m e > R e q u e s t < / M e a s u r e N a m e > < D i s p l a y N a m e > R e q u e s t < / D i s p l a y N a m e > < V i s i b l e > F a l s e < / V i s i b l e > < / i t e m > < i t e m > < M e a s u r e N a m e > F i r s t   Y e a r   F u n d i n g < / M e a s u r e N a m e > < D i s p l a y N a m e > F i r s t   Y e a r   F u n d i n g < / D i s p l a y N a m e > < V i s i b l e > F a l s e < / V i s i b l e > < / i t e m > < i t e m > < M e a s u r e N a m e > S e c o n d   Y e a r   F u n d i n g < / M e a s u r e N a m e > < D i s p l a y N a m e > S e c o n d   Y e a r   F u n d i n g < / D i s p l a y N a m e > < V i s i b l e > F a l s e < / V i s i b l e > < / i t e m > < i t e m > < M e a s u r e N a m e > T h i r d   Y e a r   F u n d i n g < / M e a s u r e N a m e > < D i s p l a y N a m e > T h i r d   Y e a r   F u n d i n g < / D i s p l a y N a m e > < V i s i b l e > F a l s e < / V i s i b l e > < / i t e m > < / C a l c u l a t e d F i e l d s > < S A H o s t H a s h > 0 < / S A H o s t H a s h > < G e m i n i F i e l d L i s t V i s i b l e > T r u e < / G e m i n i F i e l d L i s t V i s i b l e > < / S e t t i n g s > ] ] > < / C u s t o m C o n t e n t > < / G e m i n i > 
</file>

<file path=customXml/item25.xml>��< ? x m l   v e r s i o n = " 1 . 0 "   e n c o d i n g = " U T F - 1 6 " ? > < G e m i n i   x m l n s = " h t t p : / / g e m i n i / p i v o t c u s t o m i z a t i o n / T a b l e X M L _ S t r a t e g i e s     R e q u e s t _ 4 9 f 5 6 8 1 a - 8 f 3 8 - 4 2 6 9 - 8 9 0 b - c 1 5 d 6 9 b 3 e 1 5 6 " > < C u s t o m C o n t e n t   x m l n s = " h t t p : / / g e m i n i / p i v o t c u s t o m i z a t i o n / T a b l e X M L _ S t r a t e g i e s   R e q u e s t _ 4 9 f 5 6 8 1 a - 8 f 3 8 - 4 2 6 9 - 8 9 0 b - c 1 5 d 6 9 b 3 e 1 5 6 " > < ! [ C D A T A [ < T a b l e W i d g e t G r i d S e r i a l i z a t i o n   x m l n s : x s d = " h t t p : / / w w w . w 3 . o r g / 2 0 0 1 / X M L S c h e m a "   x m l n s : x s i = " h t t p : / / w w w . w 3 . o r g / 2 0 0 1 / X M L S c h e m a - i n s t a n c e " > < C o l u m n S u g g e s t e d T y p e   / > < C o l u m n F o r m a t   / > < C o l u m n A c c u r a c y   / > < C o l u m n C u r r e n c y S y m b o l   / > < C o l u m n P o s i t i v e P a t t e r n   / > < C o l u m n N e g a t i v e P a t t e r n   / > < C o l u m n W i d t h s > < i t e m > < k e y > < s t r i n g > R e q u e s t e d < / s t r i n g > < / k e y > < v a l u e > < i n t > 1 4 6 < / i n t > < / v a l u e > < / i t e m > < i t e m > < k e y > < s t r i n g > V a l u e < / s t r i n g > < / k e y > < v a l u e > < i n t > 9 9 < / i n t > < / v a l u e > < / i t e m > < / C o l u m n W i d t h s > < C o l u m n D i s p l a y I n d e x > < i t e m > < k e y > < s t r i n g > R e q u e s t e d < / s t r i n g > < / k e y > < v a l u e > < i n t > 0 < / i n t > < / v a l u e > < / i t e m > < i t e m > < k e y > < s t r i n g > V a l u e < / s t r i n g > < / k e y > < v a l u e > < i n t > 1 < / i n t > < / v a l u e > < / i t e m > < / C o l u m n D i s p l a y I n d e x > < C o l u m n F r o z e n   / > < C o l u m n C h e c k e d   / > < C o l u m n F i l t e r   / > < S e l e c t i o n F i l t e r   / > < F i l t e r P a r a m e t e r s   / > < I s S o r t D e s c e n d i n g > f a l s e < / I s S o r t D e s c e n d i n g > < / T a b l e W i d g e t G r i d S e r i a l i z a t i o n > ] ] > < / C u s t o m C o n t e n t > < / G e m i n i > 
</file>

<file path=customXml/item26.xml>��< ? x m l   v e r s i o n = " 1 . 0 "   e n c o d i n g = " U T F - 1 6 " ? > < G e m i n i   x m l n s = " h t t p : / / g e m i n i / p i v o t c u s t o m i z a t i o n / 4 0 3 5 9 f f f - 4 e b e - 4 e b 4 - b 6 2 a - c 8 1 c 4 3 8 0 2 b 4 5 " > < C u s t o m C o n t e n t > < ! [ C D A T A [ < ? x m l   v e r s i o n = " 1 . 0 "   e n c o d i n g = " u t f - 1 6 " ? > < S e t t i n g s > < C a l c u l a t e d F i e l d s > < i t e m > < M e a s u r e N a m e > M a x   R e q u e s t e d < / M e a s u r e N a m e > < D i s p l a y N a m e > M a x   R e q u e s t e d < / D i s p l a y N a m e > < V i s i b l e > F a l s e < / V i s i b l e > < / i t e m > < i t e m > < M e a s u r e N a m e > M i n   R e q u e s t e d < / M e a s u r e N a m e > < D i s p l a y N a m e > M i n   R e q u e s t e d < / D i s p l a y N a m e > < V i s i b l e > F a l s e < / V i s i b l e > < / i t e m > < i t e m > < M e a s u r e N a m e > M e d i a n   R e q u e s t e d < / M e a s u r e N a m e > < D i s p l a y N a m e > M e d i a n   R e q u e s t e d < / D i s p l a y N a m e > < V i s i b l e > F a l s e < / V i s i b l e > < / i t e m > < i t e m > < M e a s u r e N a m e > M e a n   R e q u e s t e d < / M e a s u r e N a m e > < D i s p l a y N a m e > M e a n   R e q u e s t e d < / D i s p l a y N a m e > < V i s i b l e > F a l s e < / V i s i b l e > < / i t e m > < i t e m > < M e a s u r e N a m e > M a x   F u n d e d < / M e a s u r e N a m e > < D i s p l a y N a m e > M a x   F u n d e d < / D i s p l a y N a m e > < V i s i b l e > F a l s e < / V i s i b l e > < / i t e m > < i t e m > < M e a s u r e N a m e > M i n   F u n d e d < / M e a s u r e N a m e > < D i s p l a y N a m e > M i n   F u n d e d < / D i s p l a y N a m e > < V i s i b l e > F a l s e < / V i s i b l e > < / i t e m > < i t e m > < M e a s u r e N a m e > M e d i a n   F u n d e d < / M e a s u r e N a m e > < D i s p l a y N a m e > M e d i a n   F u n d e d < / D i s p l a y N a m e > < V i s i b l e > F a l s e < / V i s i b l e > < / i t e m > < i t e m > < M e a s u r e N a m e > M e a n   F u n d e d < / M e a s u r e N a m e > < D i s p l a y N a m e > M e a n   F u n d e d < / D i s p l a y N a m e > < V i s i b l e > F a l s e < / V i s i b l e > < / i t e m > < i t e m > < M e a s u r e N a m e > P r o j e c t s < / M e a s u r e N a m e > < D i s p l a y N a m e > P r o j e c t s < / D i s p l a y N a m e > < V i s i b l e > F a l s e < / V i s i b l e > < / i t e m > < i t e m > < M e a s u r e N a m e > M u l t i - Y e a r   P r o j e c t s < / M e a s u r e N a m e > < D i s p l a y N a m e > M u l t i - Y e a r   P r o j e c t s < / D i s p l a y N a m e > < V i s i b l e > F a l s e < / V i s i b l e > < / i t e m > < i t e m > < M e a s u r e N a m e > R e q u e s t e d   A m o u n t < / M e a s u r e N a m e > < D i s p l a y N a m e > R e q u e s t e d   A m o u n t < / D i s p l a y N a m e > < V i s i b l e > F a l s e < / V i s i b l e > < / i t e m > < i t e m > < M e a s u r e N a m e > F u n d e d   A m o u n t < / M e a s u r e N a m e > < D i s p l a y N a m e > F u n d e d   A m o u n t < / D i s p l a y N a m e > < V i s i b l e > F a l s e < / V i s i b l e > < / i t e m > < i t e m > < M e a s u r e N a m e > F i r s t   Y e a r   F u n d s < / M e a s u r e N a m e > < D i s p l a y N a m e > F i r s t   Y e a r   F u n d s < / D i s p l a y N a m e > < V i s i b l e > F a l s e < / V i s i b l e > < / i t e m > < i t e m > < M e a s u r e N a m e > S e c o n d   Y e a r   F u n d s < / M e a s u r e N a m e > < D i s p l a y N a m e > S e c o n d   Y e a r   F u n d s < / D i s p l a y N a m e > < V i s i b l e > F a l s e < / V i s i b l e > < / i t e m > < i t e m > < M e a s u r e N a m e > 2 0 2 0   U n s p e n t < / M e a s u r e N a m e > < D i s p l a y N a m e > 2 0 2 0   U n s p e n t < / D i s p l a y N a m e > < V i s i b l e > F a l s e < / V i s i b l e > < / i t e m > < i t e m > < M e a s u r e N a m e > 2 0 2 1   U n s p e n t < / M e a s u r e N a m e > < D i s p l a y N a m e > 2 0 2 1   U n s p e n t < / D i s p l a y N a m e > < V i s i b l e > F a l s e < / V i s i b l e > < / i t e m > < i t e m > < M e a s u r e N a m e > 2 0 2 2   U n s p e n t < / M e a s u r e N a m e > < D i s p l a y N a m e > 2 0 2 2   U n s p e n t < / D i s p l a y N a m e > < V i s i b l e > F a l s e < / V i s i b l e > < / i t e m > < i t e m > < M e a s u r e N a m e > 2 0 2 3   U n p s e n t < / M e a s u r e N a m e > < D i s p l a y N a m e > 2 0 2 3   U n p s e n t < / D i s p l a y N a m e > < V i s i b l e > F a l s e < / V i s i b l e > < / i t e m > < i t e m > < M e a s u r e N a m e > A d d i t i o n a l   E x i s t i n g   S l o t s   F u n d e d < / M e a s u r e N a m e > < D i s p l a y N a m e > A d d i t i o n a l   E x i s t i n g   S l o t s   F u n d e d < / D i s p l a y N a m e > < V i s i b l e > F a l s e < / V i s i b l e > < / i t e m > < i t e m > < M e a s u r e N a m e > N e w   S l o t s   F u n d e d < / M e a s u r e N a m e > < D i s p l a y N a m e > N e w   S l o t s   F u n d e d < / D i s p l a y N a m e > < V i s i b l e > F a l s e < / V i s i b l e > < / i t e m > < i t e m > < M e a s u r e N a m e > W e i g h t e d   A d d i t i o n a l   E x i s t i n g   S l o t s < / M e a s u r e N a m e > < D i s p l a y N a m e > W e i g h t e d   A d d i t i o n a l   E x i s t i n g   S l o t s < / D i s p l a y N a m e > < V i s i b l e > F a l s e < / V i s i b l e > < / i t e m > < i t e m > < M e a s u r e N a m e > W e i g h t e d   N e w   S l o t s < / M e a s u r e N a m e > < D i s p l a y N a m e > W e i g h t e d   N e w   S l o t s < / D i s p l a y N a m e > < V i s i b l e > F a l s e < / V i s i b l e > < / i t e m > < i t e m > < M e a s u r e N a m e > M a x   S c o r e < / M e a s u r e N a m e > < D i s p l a y N a m e > M a x   S c o r e < / D i s p l a y N a m e > < V i s i b l e > F a l s e < / V i s i b l e > < / i t e m > < i t e m > < M e a s u r e N a m e > M i n   S c o r e < / M e a s u r e N a m e > < D i s p l a y N a m e > M i n   S c o r e < / D i s p l a y N a m e > < V i s i b l e > F a l s e < / V i s i b l e > < / i t e m > < i t e m > < M e a s u r e N a m e > M e d i a n   S c o r e < / M e a s u r e N a m e > < D i s p l a y N a m e > M e d i a n   S c o r e < / D i s p l a y N a m e > < V i s i b l e > F a l s e < / V i s i b l e > < / i t e m > < i t e m > < M e a s u r e N a m e > M e a n   S c o r e < / M e a s u r e N a m e > < D i s p l a y N a m e > M e a n   S c o r e < / D i s p l a y N a m e > < V i s i b l e > F a l s e < / V i s i b l e > < / i t e m > < i t e m > < M e a s u r e N a m e > P r o j e c t s   F u n d e d < / M e a s u r e N a m e > < D i s p l a y N a m e > P r o j e c t s   F u n d e d < / D i s p l a y N a m e > < V i s i b l e > F a l s e < / V i s i b l e > < / i t e m > < i t e m > < M e a s u r e N a m e > M u l t i - Y e a r   P r o j e c t s   F u n d e d < / M e a s u r e N a m e > < D i s p l a y N a m e > M u l t i - Y e a r   P r o j e c t s   F u n d e d < / D i s p l a y N a m e > < V i s i b l e > F a l s e < / V i s i b l e > < / i t e m > < i t e m > < M e a s u r e N a m e > T h i r d   Y e a r   F u n d s < / M e a s u r e N a m e > < D i s p l a y N a m e > T h i r d   Y e a r   F u n d s < / D i s p l a y N a m e > < V i s i b l e > F a l s e < / V i s i b l e > < / i t e m > < i t e m > < M e a s u r e N a m e > R e q u e s t < / M e a s u r e N a m e > < D i s p l a y N a m e > R e q u e s t < / D i s p l a y N a m e > < V i s i b l e > F a l s e < / V i s i b l e > < / i t e m > < i t e m > < M e a s u r e N a m e > F i r s t   Y e a r   F u n d i n g < / M e a s u r e N a m e > < D i s p l a y N a m e > F i r s t   Y e a r   F u n d i n g < / D i s p l a y N a m e > < V i s i b l e > F a l s e < / V i s i b l e > < / i t e m > < i t e m > < M e a s u r e N a m e > S e c o n d   Y e a r   F u n d i n g < / M e a s u r e N a m e > < D i s p l a y N a m e > S e c o n d   Y e a r   F u n d i n g < / D i s p l a y N a m e > < V i s i b l e > F a l s e < / V i s i b l e > < / i t e m > < i t e m > < M e a s u r e N a m e > T h i r d   Y e a r   F u n d i n g < / M e a s u r e N a m e > < D i s p l a y N a m e > T h i r d   Y e a r   F u n d i n g < / D i s p l a y N a m e > < V i s i b l e > F a l s e < / V i s i b l e > < / i t e m > < / C a l c u l a t e d F i e l d s > < S A H o s t H a s h > 0 < / S A H o s t H a s h > < G e m i n i F i e l d L i s t V i s i b l e > T r u e < / G e m i n i F i e l d L i s t V i s i b l e > < / S e t t i n g s > ] ] > < / C u s t o m C o n t e n t > < / G e m i n i > 
</file>

<file path=customXml/item27.xml>��< ? x m l   v e r s i o n = " 1 . 0 "   e n c o d i n g = " U T F - 1 6 " ? > < G e m i n i   x m l n s = " h t t p : / / g e m i n i / p i v o t c u s t o m i z a t i o n / f 6 8 a 2 6 5 3 - f e 6 1 - 4 7 7 3 - 8 a e 7 - 1 2 5 2 8 e 8 b 7 b 7 0 " > < C u s t o m C o n t e n t > < ! [ C D A T A [ < ? x m l   v e r s i o n = " 1 . 0 "   e n c o d i n g = " u t f - 1 6 " ? > < S e t t i n g s > < C a l c u l a t e d F i e l d s > < i t e m > < M e a s u r e N a m e > M a x   R e q u e s t e d < / M e a s u r e N a m e > < D i s p l a y N a m e > M a x   R e q u e s t e d < / D i s p l a y N a m e > < V i s i b l e > F a l s e < / V i s i b l e > < / i t e m > < i t e m > < M e a s u r e N a m e > M i n   R e q u e s t e d < / M e a s u r e N a m e > < D i s p l a y N a m e > M i n   R e q u e s t e d < / D i s p l a y N a m e > < V i s i b l e > F a l s e < / V i s i b l e > < / i t e m > < i t e m > < M e a s u r e N a m e > M e d i a n   R e q u e s t e d < / M e a s u r e N a m e > < D i s p l a y N a m e > M e d i a n   R e q u e s t e d < / D i s p l a y N a m e > < V i s i b l e > F a l s e < / V i s i b l e > < / i t e m > < i t e m > < M e a s u r e N a m e > M e a n   R e q u e s t e d < / M e a s u r e N a m e > < D i s p l a y N a m e > M e a n   R e q u e s t e d < / D i s p l a y N a m e > < V i s i b l e > F a l s e < / V i s i b l e > < / i t e m > < i t e m > < M e a s u r e N a m e > M a x   F u n d e d < / M e a s u r e N a m e > < D i s p l a y N a m e > M a x   F u n d e d < / D i s p l a y N a m e > < V i s i b l e > F a l s e < / V i s i b l e > < / i t e m > < i t e m > < M e a s u r e N a m e > M i n   F u n d e d < / M e a s u r e N a m e > < D i s p l a y N a m e > M i n   F u n d e d < / D i s p l a y N a m e > < V i s i b l e > F a l s e < / V i s i b l e > < / i t e m > < i t e m > < M e a s u r e N a m e > M e d i a n   F u n d e d < / M e a s u r e N a m e > < D i s p l a y N a m e > M e d i a n   F u n d e d < / D i s p l a y N a m e > < V i s i b l e > F a l s e < / V i s i b l e > < / i t e m > < i t e m > < M e a s u r e N a m e > M e a n   F u n d e d < / M e a s u r e N a m e > < D i s p l a y N a m e > M e a n   F u n d e d < / D i s p l a y N a m e > < V i s i b l e > F a l s e < / V i s i b l e > < / i t e m > < i t e m > < M e a s u r e N a m e > P r o j e c t s < / M e a s u r e N a m e > < D i s p l a y N a m e > P r o j e c t s < / D i s p l a y N a m e > < V i s i b l e > F a l s e < / V i s i b l e > < / i t e m > < i t e m > < M e a s u r e N a m e > M u l t i - Y e a r   P r o j e c t s < / M e a s u r e N a m e > < D i s p l a y N a m e > M u l t i - Y e a r   P r o j e c t s < / D i s p l a y N a m e > < V i s i b l e > F a l s e < / V i s i b l e > < / i t e m > < i t e m > < M e a s u r e N a m e > R e q u e s t e d   A m o u n t < / M e a s u r e N a m e > < D i s p l a y N a m e > R e q u e s t e d   A m o u n t < / D i s p l a y N a m e > < V i s i b l e > F a l s e < / V i s i b l e > < / i t e m > < i t e m > < M e a s u r e N a m e > F u n d e d   A m o u n t < / M e a s u r e N a m e > < D i s p l a y N a m e > F u n d e d   A m o u n t < / D i s p l a y N a m e > < V i s i b l e > F a l s e < / V i s i b l e > < / i t e m > < i t e m > < M e a s u r e N a m e > F i r s t   Y e a r   F u n d s < / M e a s u r e N a m e > < D i s p l a y N a m e > F i r s t   Y e a r   F u n d s < / D i s p l a y N a m e > < V i s i b l e > F a l s e < / V i s i b l e > < / i t e m > < i t e m > < M e a s u r e N a m e > S e c o n d   Y e a r   F u n d s < / M e a s u r e N a m e > < D i s p l a y N a m e > S e c o n d   Y e a r   F u n d s < / D i s p l a y N a m e > < V i s i b l e > F a l s e < / V i s i b l e > < / i t e m > < i t e m > < M e a s u r e N a m e > T h i r d   Y e a r   F u n d s < / M e a s u r e N a m e > < D i s p l a y N a m e > T h i r d   Y e a r   F u n d s < / D i s p l a y N a m e > < V i s i b l e > F a l s e < / V i s i b l e > < / i t e m > < i t e m > < M e a s u r e N a m e > 2 0 2 0   U n s p e n t < / M e a s u r e N a m e > < D i s p l a y N a m e > 2 0 2 0   U n s p e n t < / D i s p l a y N a m e > < V i s i b l e > F a l s e < / V i s i b l e > < / i t e m > < i t e m > < M e a s u r e N a m e > 2 0 2 1   U n s p e n t < / M e a s u r e N a m e > < D i s p l a y N a m e > 2 0 2 1   U n s p e n t < / D i s p l a y N a m e > < V i s i b l e > F a l s e < / V i s i b l e > < / i t e m > < i t e m > < M e a s u r e N a m e > 2 0 2 2   U n s p e n t < / M e a s u r e N a m e > < D i s p l a y N a m e > 2 0 2 2   U n s p e n t < / D i s p l a y N a m e > < V i s i b l e > F a l s e < / V i s i b l e > < / i t e m > < i t e m > < M e a s u r e N a m e > 2 0 2 3   U n p s e n t < / M e a s u r e N a m e > < D i s p l a y N a m e > 2 0 2 3   U n p s e n t < / D i s p l a y N a m e > < V i s i b l e > F a l s e < / V i s i b l e > < / i t e m > < i t e m > < M e a s u r e N a m e > A d d i t i o n a l   E x i s t i n g   S l o t s   F u n d e d < / M e a s u r e N a m e > < D i s p l a y N a m e > A d d i t i o n a l   E x i s t i n g   S l o t s   F u n d e d < / D i s p l a y N a m e > < V i s i b l e > F a l s e < / V i s i b l e > < / i t e m > < i t e m > < M e a s u r e N a m e > N e w   S l o t s   F u n d e d < / M e a s u r e N a m e > < D i s p l a y N a m e > N e w   S l o t s   F u n d e d < / D i s p l a y N a m e > < V i s i b l e > F a l s e < / V i s i b l e > < / i t e m > < i t e m > < M e a s u r e N a m e > W e i g h t e d   A d d i t i o n a l   E x i s t i n g   S l o t s < / M e a s u r e N a m e > < D i s p l a y N a m e > W e i g h t e d   A d d i t i o n a l   E x i s t i n g   S l o t s < / D i s p l a y N a m e > < V i s i b l e > F a l s e < / V i s i b l e > < / i t e m > < i t e m > < M e a s u r e N a m e > W e i g h t e d   N e w   S l o t s < / M e a s u r e N a m e > < D i s p l a y N a m e > W e i g h t e d   N e w   S l o t s < / D i s p l a y N a m e > < V i s i b l e > F a l s e < / V i s i b l e > < / i t e m > < i t e m > < M e a s u r e N a m e > M a x   S c o r e < / M e a s u r e N a m e > < D i s p l a y N a m e > M a x   S c o r e < / D i s p l a y N a m e > < V i s i b l e > F a l s e < / V i s i b l e > < / i t e m > < i t e m > < M e a s u r e N a m e > M i n   S c o r e < / M e a s u r e N a m e > < D i s p l a y N a m e > M i n   S c o r e < / D i s p l a y N a m e > < V i s i b l e > F a l s e < / V i s i b l e > < / i t e m > < i t e m > < M e a s u r e N a m e > M e d i a n   S c o r e < / M e a s u r e N a m e > < D i s p l a y N a m e > M e d i a n   S c o r e < / D i s p l a y N a m e > < V i s i b l e > F a l s e < / V i s i b l e > < / i t e m > < i t e m > < M e a s u r e N a m e > M e a n   S c o r e < / M e a s u r e N a m e > < D i s p l a y N a m e > M e a n   S c o r e < / D i s p l a y N a m e > < V i s i b l e > F a l s e < / V i s i b l e > < / i t e m > < i t e m > < M e a s u r e N a m e > P r o j e c t s   F u n d e d < / M e a s u r e N a m e > < D i s p l a y N a m e > P r o j e c t s   F u n d e d < / D i s p l a y N a m e > < V i s i b l e > F a l s e < / V i s i b l e > < / i t e m > < i t e m > < M e a s u r e N a m e > M u l t i - Y e a r   P r o j e c t s   F u n d e d < / M e a s u r e N a m e > < D i s p l a y N a m e > M u l t i - Y e a r   P r o j e c t s   F u n d e d < / D i s p l a y N a m e > < V i s i b l e > F a l s e < / V i s i b l e > < / i t e m > < i t e m > < M e a s u r e N a m e > R e q u e s t < / M e a s u r e N a m e > < D i s p l a y N a m e > R e q u e s t < / D i s p l a y N a m e > < V i s i b l e > F a l s e < / V i s i b l e > < / i t e m > < i t e m > < M e a s u r e N a m e > F i r s t   Y e a r   F u n d i n g < / M e a s u r e N a m e > < D i s p l a y N a m e > F i r s t   Y e a r   F u n d i n g < / D i s p l a y N a m e > < V i s i b l e > F a l s e < / V i s i b l e > < / i t e m > < i t e m > < M e a s u r e N a m e > S e c o n d   Y e a r   F u n d i n g < / M e a s u r e N a m e > < D i s p l a y N a m e > S e c o n d   Y e a r   F u n d i n g < / D i s p l a y N a m e > < V i s i b l e > F a l s e < / V i s i b l e > < / i t e m > < i t e m > < M e a s u r e N a m e > T h i r d   Y e a r   F u n d i n g < / M e a s u r e N a m e > < D i s p l a y N a m e > T h i r d   Y e a r   F u n d i n g < / D i s p l a y N a m e > < V i s i b l e > F a l s e < / V i s i b l e > < / i t e m > < / C a l c u l a t e d F i e l d s > < S A H o s t H a s h > 0 < / S A H o s t H a s h > < G e m i n i F i e l d L i s t V i s i b l e > T r u e < / G e m i n i F i e l d L i s t V i s i b l e > < / S e t t i n g s > ] ] > < / C u s t o m C o n t e n t > < / G e m i n i > 
</file>

<file path=customXml/item28.xml>��< ? x m l   v e r s i o n = " 1 . 0 "   e n c o d i n g = " U T F - 1 6 " ? > < G e m i n i   x m l n s = " h t t p : / / g e m i n i / p i v o t c u s t o m i z a t i o n / d 4 3 7 e 5 4 0 - e 4 9 b - 4 c c 4 - b 7 d 7 - 7 7 7 3 d e a a 3 9 4 a " > < C u s t o m C o n t e n t > < ! [ C D A T A [ < ? x m l   v e r s i o n = " 1 . 0 "   e n c o d i n g = " u t f - 1 6 " ? > < S e t t i n g s > < C a l c u l a t e d F i e l d s > < i t e m > < M e a s u r e N a m e > M a x   R e q u e s t e d < / M e a s u r e N a m e > < D i s p l a y N a m e > M a x   R e q u e s t e d < / D i s p l a y N a m e > < V i s i b l e > F a l s e < / V i s i b l e > < / i t e m > < i t e m > < M e a s u r e N a m e > M i n   R e q u e s t e d < / M e a s u r e N a m e > < D i s p l a y N a m e > M i n   R e q u e s t e d < / D i s p l a y N a m e > < V i s i b l e > F a l s e < / V i s i b l e > < / i t e m > < i t e m > < M e a s u r e N a m e > M e d i a n   R e q u e s t e d < / M e a s u r e N a m e > < D i s p l a y N a m e > M e d i a n   R e q u e s t e d < / D i s p l a y N a m e > < V i s i b l e > F a l s e < / V i s i b l e > < / i t e m > < i t e m > < M e a s u r e N a m e > M e a n   R e q u e s t e d < / M e a s u r e N a m e > < D i s p l a y N a m e > M e a n   R e q u e s t e d < / D i s p l a y N a m e > < V i s i b l e > F a l s e < / V i s i b l e > < / i t e m > < i t e m > < M e a s u r e N a m e > M a x   F u n d e d < / M e a s u r e N a m e > < D i s p l a y N a m e > M a x   F u n d e d < / D i s p l a y N a m e > < V i s i b l e > F a l s e < / V i s i b l e > < / i t e m > < i t e m > < M e a s u r e N a m e > M i n   F u n d e d < / M e a s u r e N a m e > < D i s p l a y N a m e > M i n   F u n d e d < / D i s p l a y N a m e > < V i s i b l e > F a l s e < / V i s i b l e > < / i t e m > < i t e m > < M e a s u r e N a m e > M e d i a n   F u n d e d < / M e a s u r e N a m e > < D i s p l a y N a m e > M e d i a n   F u n d e d < / D i s p l a y N a m e > < V i s i b l e > F a l s e < / V i s i b l e > < / i t e m > < i t e m > < M e a s u r e N a m e > M e a n   F u n d e d < / M e a s u r e N a m e > < D i s p l a y N a m e > M e a n   F u n d e d < / D i s p l a y N a m e > < V i s i b l e > F a l s e < / V i s i b l e > < / i t e m > < i t e m > < M e a s u r e N a m e > P r o j e c t s < / M e a s u r e N a m e > < D i s p l a y N a m e > P r o j e c t s < / D i s p l a y N a m e > < V i s i b l e > F a l s e < / V i s i b l e > < / i t e m > < i t e m > < M e a s u r e N a m e > M u l t i - Y e a r   P r o j e c t s < / M e a s u r e N a m e > < D i s p l a y N a m e > M u l t i - Y e a r   P r o j e c t s < / D i s p l a y N a m e > < V i s i b l e > F a l s e < / V i s i b l e > < / i t e m > < i t e m > < M e a s u r e N a m e > R e q u e s t e d   A m o u n t < / M e a s u r e N a m e > < D i s p l a y N a m e > R e q u e s t e d   A m o u n t < / D i s p l a y N a m e > < V i s i b l e > F a l s e < / V i s i b l e > < / i t e m > < i t e m > < M e a s u r e N a m e > F u n d e d   A m o u n t < / M e a s u r e N a m e > < D i s p l a y N a m e > F u n d e d   A m o u n t < / D i s p l a y N a m e > < V i s i b l e > F a l s e < / V i s i b l e > < / i t e m > < i t e m > < M e a s u r e N a m e > F i r s t   Y e a r   F u n d s < / M e a s u r e N a m e > < D i s p l a y N a m e > F i r s t   Y e a r   F u n d s < / D i s p l a y N a m e > < V i s i b l e > F a l s e < / V i s i b l e > < / i t e m > < i t e m > < M e a s u r e N a m e > S e c o n d   Y e a r   F u n d s < / M e a s u r e N a m e > < D i s p l a y N a m e > S e c o n d   Y e a r   F u n d s < / D i s p l a y N a m e > < V i s i b l e > F a l s e < / V i s i b l e > < / i t e m > < i t e m > < M e a s u r e N a m e > 2 0 2 0   U n s p e n t < / M e a s u r e N a m e > < D i s p l a y N a m e > 2 0 2 0   U n s p e n t < / D i s p l a y N a m e > < V i s i b l e > F a l s e < / V i s i b l e > < / i t e m > < i t e m > < M e a s u r e N a m e > 2 0 2 1   U n s p e n t < / M e a s u r e N a m e > < D i s p l a y N a m e > 2 0 2 1   U n s p e n t < / D i s p l a y N a m e > < V i s i b l e > F a l s e < / V i s i b l e > < / i t e m > < i t e m > < M e a s u r e N a m e > 2 0 2 2   U n s p e n t < / M e a s u r e N a m e > < D i s p l a y N a m e > 2 0 2 2   U n s p e n t < / D i s p l a y N a m e > < V i s i b l e > F a l s e < / V i s i b l e > < / i t e m > < i t e m > < M e a s u r e N a m e > 2 0 2 3   U n p s e n t < / M e a s u r e N a m e > < D i s p l a y N a m e > 2 0 2 3   U n p s e n t < / D i s p l a y N a m e > < V i s i b l e > F a l s e < / V i s i b l e > < / i t e m > < i t e m > < M e a s u r e N a m e > A d d i t i o n a l   E x i s t i n g   S l o t s   F u n d e d < / M e a s u r e N a m e > < D i s p l a y N a m e > A d d i t i o n a l   E x i s t i n g   S l o t s   F u n d e d < / D i s p l a y N a m e > < V i s i b l e > F a l s e < / V i s i b l e > < / i t e m > < i t e m > < M e a s u r e N a m e > N e w   S l o t s   F u n d e d < / M e a s u r e N a m e > < D i s p l a y N a m e > N e w   S l o t s   F u n d e d < / D i s p l a y N a m e > < V i s i b l e > F a l s e < / V i s i b l e > < / i t e m > < i t e m > < M e a s u r e N a m e > W e i g h t e d   A d d i t i o n a l   E x i s t i n g   S l o t s < / M e a s u r e N a m e > < D i s p l a y N a m e > W e i g h t e d   A d d i t i o n a l   E x i s t i n g   S l o t s < / D i s p l a y N a m e > < V i s i b l e > F a l s e < / V i s i b l e > < / i t e m > < i t e m > < M e a s u r e N a m e > W e i g h t e d   N e w   S l o t s < / M e a s u r e N a m e > < D i s p l a y N a m e > W e i g h t e d   N e w   S l o t s < / D i s p l a y N a m e > < V i s i b l e > F a l s e < / V i s i b l e > < / i t e m > < i t e m > < M e a s u r e N a m e > M a x   S c o r e < / M e a s u r e N a m e > < D i s p l a y N a m e > M a x   S c o r e < / D i s p l a y N a m e > < V i s i b l e > F a l s e < / V i s i b l e > < / i t e m > < i t e m > < M e a s u r e N a m e > M i n   S c o r e < / M e a s u r e N a m e > < D i s p l a y N a m e > M i n   S c o r e < / D i s p l a y N a m e > < V i s i b l e > F a l s e < / V i s i b l e > < / i t e m > < i t e m > < M e a s u r e N a m e > M e d i a n   S c o r e < / M e a s u r e N a m e > < D i s p l a y N a m e > M e d i a n   S c o r e < / D i s p l a y N a m e > < V i s i b l e > F a l s e < / V i s i b l e > < / i t e m > < i t e m > < M e a s u r e N a m e > M e a n   S c o r e < / M e a s u r e N a m e > < D i s p l a y N a m e > M e a n   S c o r e < / D i s p l a y N a m e > < V i s i b l e > F a l s e < / V i s i b l e > < / i t e m > < i t e m > < M e a s u r e N a m e > P r o j e c t s   F u n d e d < / M e a s u r e N a m e > < D i s p l a y N a m e > P r o j e c t s   F u n d e d < / D i s p l a y N a m e > < V i s i b l e > F a l s e < / V i s i b l e > < / i t e m > < i t e m > < M e a s u r e N a m e > M u l t i - Y e a r   P r o j e c t s   F u n d e d < / M e a s u r e N a m e > < D i s p l a y N a m e > M u l t i - Y e a r   P r o j e c t s   F u n d e d < / D i s p l a y N a m e > < V i s i b l e > F a l s e < / V i s i b l e > < / i t e m > < i t e m > < M e a s u r e N a m e > T h i r d   Y e a r   F u n d s < / M e a s u r e N a m e > < D i s p l a y N a m e > T h i r d   Y e a r   F u n d s < / D i s p l a y N a m e > < V i s i b l e > F a l s e < / V i s i b l e > < / i t e m > < i t e m > < M e a s u r e N a m e > R e q u e s t < / M e a s u r e N a m e > < D i s p l a y N a m e > R e q u e s t < / D i s p l a y N a m e > < V i s i b l e > F a l s e < / V i s i b l e > < / i t e m > < i t e m > < M e a s u r e N a m e > F i r s t   Y e a r   F u n d i n g < / M e a s u r e N a m e > < D i s p l a y N a m e > F i r s t   Y e a r   F u n d i n g < / D i s p l a y N a m e > < V i s i b l e > F a l s e < / V i s i b l e > < / i t e m > < i t e m > < M e a s u r e N a m e > S e c o n d   Y e a r   F u n d i n g < / M e a s u r e N a m e > < D i s p l a y N a m e > S e c o n d   Y e a r   F u n d i n g < / D i s p l a y N a m e > < V i s i b l e > F a l s e < / V i s i b l e > < / i t e m > < i t e m > < M e a s u r e N a m e > T h i r d   Y e a r   F u n d i n g < / M e a s u r e N a m e > < D i s p l a y N a m e > T h i r d   Y e a r   F u n d i n g < / D i s p l a y N a m e > < V i s i b l e > F a l s e < / V i s i b l e > < / i t e m > < / C a l c u l a t e d F i e l d s > < S A H o s t H a s h > 0 < / S A H o s t H a s h > < G e m i n i F i e l d L i s t V i s i b l e > T r u e < / G e m i n i F i e l d L i s t V i s i b l e > < / S e t t i n g s > ] ] > < / C u s t o m C o n t e n t > < / G e m i n i > 
</file>

<file path=customXml/item2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 2 0 2 3 - 0 4 - 1 1 T 1 4 : 0 6 : 3 3 . 5 7 4 1 2 9 5 - 0 4 : 0 0 < / L a s t P r o c e s s e d T i m e > < / D a t a M o d e l i n g S a n d b o x . S e r i a l i z e d S a n d b o x E r r o r C a c h e > ] ] > < / 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 S t r a t e g i e s   F i l t e r 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 S t r a t e g i e s   F i l t e r 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 C o l u m n s \ V a l u e 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 S t r a t e g i e s 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 S t r a t e g i e s 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 C o l u m n s \ R e q u e s t e d < / K e y > < / a : K e y > < a : V a l u e   i : t y p e = " T a b l e W i d g e t B a s e V i e w S t a t e " / > < / a : K e y V a l u e O f D i a g r a m O b j e c t K e y a n y T y p e z b w N T n L X > < a : K e y V a l u e O f D i a g r a m O b j e c t K e y a n y T y p e z b w N T n L X > < a : K e y > < K e y > C o l u m n s \ F u n d i n g   A m o u n t < / K e y > < / a : K e y > < a : V a l u e   i : t y p e = " T a b l e W i d g e t B a s e V i e w S t a t e " / > < / a : K e y V a l u e O f D i a g r a m O b j e c t K e y a n y T y p e z b w N T n L X > < a : K e y V a l u e O f D i a g r a m O b j e c t K e y a n y T y p e z b w N T n L X > < a : K e y > < K e y > C o l u m n s \ M u l t i - y e a r   Y e a r   2 < / K e y > < / a : K e y > < a : V a l u e   i : t y p e = " T a b l e W i d g e t B a s e V i e w S t a t e " / > < / a : K e y V a l u e O f D i a g r a m O b j e c t K e y a n y T y p e z b w N T n L X > < a : K e y V a l u e O f D i a g r a m O b j e c t K e y a n y T y p e z b w N T n L X > < a : K e y > < K e y > C o l u m n s \ M u l t i - y e a r   Y e a r   3 < / K e y > < / a : K e y > < a : V a l u e   i : t y p e = " T a b l e W i d g e t B a s e V i e w S t a t e " / > < / a : K e y V a l u e O f D i a g r a m O b j e c t K e y a n y T y p e z b w N T n L X > < a : K e y V a l u e O f D i a g r a m O b j e c t K e y a n y T y p e z b w N T n L X > < a : K e y > < K e y > C o l u m n s \ V a l u e 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 S t r a t e g i e s     R e q u e s t < / 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 S t r a t e g i e s     R e q u e s t < / 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 C o l u m n s \ R e q u e s t e d < / K e y > < / a : K e y > < a : V a l u e   i : t y p e = " T a b l e W i d g e t B a s e V i e w S t a t e " / > < / a : K e y V a l u e O f D i a g r a m O b j e c t K e y a n y T y p e z b w N T n L X > < a : K e y V a l u e O f D i a g r a m O b j e c t K e y a n y T y p e z b w N T n L X > < a : K e y > < K e y > C o l u m n s \ V a l u e 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 C o l u m n s \ O r g a n i z a t i o n < / K e y > < / a : K e y > < a : V a l u e   i : t y p e = " T a b l e W i d g e t B a s e V i e w S t a t e " / > < / a : K e y V a l u e O f D i a g r a m O b j e c t K e y a n y T y p e z b w N T n L X > < a : K e y V a l u e O f D i a g r a m O b j e c t K e y a n y T y p e z b w N T n L X > < a : K e y > < K e y > C o l u m n s \ R e q u e s t e d < / K e y > < / a : K e y > < a : V a l u e   i : t y p e = " T a b l e W i d g e t B a s e V i e w S t a t e " / > < / a : K e y V a l u e O f D i a g r a m O b j e c t K e y a n y T y p e z b w N T n L X > < a : K e y V a l u e O f D i a g r a m O b j e c t K e y a n y T y p e z b w N T n L X > < a : K e y > < K e y > C o l u m n s \ S c o r e < / K e y > < / a : K e y > < a : V a l u e   i : t y p e = " T a b l e W i d g e t B a s e V i e w S t a t e " / > < / a : K e y V a l u e O f D i a g r a m O b j e c t K e y a n y T y p e z b w N T n L X > < a : K e y V a l u e O f D i a g r a m O b j e c t K e y a n y T y p e z b w N T n L X > < a : K e y > < K e y > C o l u m n s \ F u n d i n g   A m o u n t < / K e y > < / a : K e y > < a : V a l u e   i : t y p e = " T a b l e W i d g e t B a s e V i e w S t a t e " / > < / a : K e y V a l u e O f D i a g r a m O b j e c t K e y a n y T y p e z b w N T n L X > < a : K e y V a l u e O f D i a g r a m O b j e c t K e y a n y T y p e z b w N T n L X > < a : K e y > < K e y > C o l u m n s \ %   F u n d e d < / K e y > < / a : K e y > < a : V a l u e   i : t y p e = " T a b l e W i d g e t B a s e V i e w S t a t e " / > < / a : K e y V a l u e O f D i a g r a m O b j e c t K e y a n y T y p e z b w N T n L X > < a : K e y V a l u e O f D i a g r a m O b j e c t K e y a n y T y p e z b w N T n L X > < a : K e y > < K e y > C o l u m n s \ #   R e c o m m e n d   F u n d i n g < / K e y > < / a : K e y > < a : V a l u e   i : t y p e = " T a b l e W i d g e t B a s e V i e w S t a t e " / > < / a : K e y V a l u e O f D i a g r a m O b j e c t K e y a n y T y p e z b w N T n L X > < a : K e y V a l u e O f D i a g r a m O b j e c t K e y a n y T y p e z b w N T n L X > < a : K e y > < K e y > C o l u m n s \ #   S c o r e d < / K e y > < / a : K e y > < a : V a l u e   i : t y p e = " T a b l e W i d g e t B a s e V i e w S t a t e " / > < / a : K e y V a l u e O f D i a g r a m O b j e c t K e y a n y T y p e z b w N T n L X > < a : K e y V a l u e O f D i a g r a m O b j e c t K e y a n y T y p e z b w N T n L X > < a : K e y > < K e y > C o l u m n s \ %   R e c o m m e n d < / K e y > < / a : K e y > < a : V a l u e   i : t y p e = " T a b l e W i d g e t B a s e V i e w S t a t e " / > < / a : K e y V a l u e O f D i a g r a m O b j e c t K e y a n y T y p e z b w N T n L X > < a : K e y V a l u e O f D i a g r a m O b j e c t K e y a n y T y p e z b w N T n L X > < a : K e y > < K e y > C o l u m n s \ S l o t s < / K e y > < / a : K e y > < a : V a l u e   i : t y p e = " T a b l e W i d g e t B a s e V i e w S t a t e " / > < / a : K e y V a l u e O f D i a g r a m O b j e c t K e y a n y T y p e z b w N T n L X > < a : K e y V a l u e O f D i a g r a m O b j e c t K e y a n y T y p e z b w N T n L X > < a : K e y > < K e y > C o l u m n s \ E x i s t i n g   S l o t s < / K e y > < / a : K e y > < a : V a l u e   i : t y p e = " T a b l e W i d g e t B a s e V i e w S t a t e " / > < / a : K e y V a l u e O f D i a g r a m O b j e c t K e y a n y T y p e z b w N T n L X > < a : K e y V a l u e O f D i a g r a m O b j e c t K e y a n y T y p e z b w N T n L X > < a : K e y > < K e y > C o l u m n s \ N e w   S l o t s < / K e y > < / a : K e y > < a : V a l u e   i : t y p e = " T a b l e W i d g e t B a s e V i e w S t a t e " / > < / a : K e y V a l u e O f D i a g r a m O b j e c t K e y a n y T y p e z b w N T n L X > < a : K e y V a l u e O f D i a g r a m O b j e c t K e y a n y T y p e z b w N T n L X > < a : K e y > < K e y > C o l u m n s \ O p e n   e x i s t i n g   s l o t s   d u e   t o   s t a f f i n g < / K e y > < / a : K e y > < a : V a l u e   i : t y p e = " T a b l e W i d g e t B a s e V i e w S t a t e " / > < / a : K e y V a l u e O f D i a g r a m O b j e c t K e y a n y T y p e z b w N T n L X > < a : K e y V a l u e O f D i a g r a m O b j e c t K e y a n y T y p e z b w N T n L X > < a : K e y > < K e y > C o l u m n s \ #   R e c o m m e n d   m u l t i - y e a r   f u n d i n g < / K e y > < / a : K e y > < a : V a l u e   i : t y p e = " T a b l e W i d g e t B a s e V i e w S t a t e " / > < / a : K e y V a l u e O f D i a g r a m O b j e c t K e y a n y T y p e z b w N T n L X > < a : K e y V a l u e O f D i a g r a m O b j e c t K e y a n y T y p e z b w N T n L X > < a : K e y > < K e y > C o l u m n s \ M u l t i - y e a r   R e q u e s t ? < / K e y > < / a : K e y > < a : V a l u e   i : t y p e = " T a b l e W i d g e t B a s e V i e w S t a t e " / > < / a : K e y V a l u e O f D i a g r a m O b j e c t K e y a n y T y p e z b w N T n L X > < a : K e y V a l u e O f D i a g r a m O b j e c t K e y a n y T y p e z b w N T n L X > < a : K e y > < K e y > C o l u m n s \ M u l t i - y e a r   Y e a r   2 < / K e y > < / a : K e y > < a : V a l u e   i : t y p e = " T a b l e W i d g e t B a s e V i e w S t a t e " / > < / a : K e y V a l u e O f D i a g r a m O b j e c t K e y a n y T y p e z b w N T n L X > < a : K e y V a l u e O f D i a g r a m O b j e c t K e y a n y T y p e z b w N T n L X > < a : K e y > < K e y > C o l u m n s \ M u l t i - y e a r   Y e a r   3 < / K e y > < / a : K e y > < a : V a l u e   i : t y p e = " T a b l e W i d g e t B a s e V i e w S t a t e " / > < / a : K e y V a l u e O f D i a g r a m O b j e c t K e y a n y T y p e z b w N T n L X > < a : K e y V a l u e O f D i a g r a m O b j e c t K e y a n y T y p e z b w N T n L X > < a : K e y > < K e y > C o l u m n s \ Z i p   C o d e < / K e y > < / a : K e y > < a : V a l u e   i : t y p e = " T a b l e W i d g e t B a s e V i e w S t a t e " / > < / a : K e y V a l u e O f D i a g r a m O b j e c t K e y a n y T y p e z b w N T n L X > < a : K e y V a l u e O f D i a g r a m O b j e c t K e y a n y T y p e z b w N T n L X > < a : K e y > < K e y > C o l u m n s \ U n s p e n t   F u n d s   F Y 2 0 < / K e y > < / a : K e y > < a : V a l u e   i : t y p e = " T a b l e W i d g e t B a s e V i e w S t a t e " / > < / a : K e y V a l u e O f D i a g r a m O b j e c t K e y a n y T y p e z b w N T n L X > < a : K e y V a l u e O f D i a g r a m O b j e c t K e y a n y T y p e z b w N T n L X > < a : K e y > < K e y > C o l u m n s \ U n s p e n t   F u n d s   F Y 2 1 < / K e y > < / a : K e y > < a : V a l u e   i : t y p e = " T a b l e W i d g e t B a s e V i e w S t a t e " / > < / a : K e y V a l u e O f D i a g r a m O b j e c t K e y a n y T y p e z b w N T n L X > < a : K e y V a l u e O f D i a g r a m O b j e c t K e y a n y T y p e z b w N T n L X > < a : K e y > < K e y > C o l u m n s \ U n s p e n t   F u n d s   F Y 2 2 < / K e y > < / a : K e y > < a : V a l u e   i : t y p e = " T a b l e W i d g e t B a s e V i e w S t a t e " / > < / a : K e y V a l u e O f D i a g r a m O b j e c t K e y a n y T y p e z b w N T n L X > < a : K e y V a l u e O f D i a g r a m O b j e c t K e y a n y T y p e z b w N T n L X > < a : K e y > < K e y > C o l u m n s \ U n s p e n t   F u n d s   F Y 2 3 < / K e y > < / a : K e y > < a : V a l u e   i : t y p e = " T a b l e W i d g e t B a s e V i e w S t a t e " / > < / a : K e y V a l u e O f D i a g r a m O b j e c t K e y a n y T y p e z b w N T n L X > < a : K e y V a l u e O f D i a g r a m O b j e c t K e y a n y T y p e z b w N T n L X > < a : K e y > < K e y > C o l u m n s \ S t r a t e g y < / K e y > < / a : K e y > < a : V a l u e   i : t y p e = " T a b l e W i d g e t B a s e V i e w S t a t e " / > < / a : K e y V a l u e O f D i a g r a m O b j e c t K e y a n y T y p e z b w N T n L X > < a : K e y V a l u e O f D i a g r a m O b j e c t K e y a n y T y p e z b w N T n L X > < a : K e y > < K e y > C o l u m n s \ E x i s t i n g   S l o t s   ( W e i g h t e d ) < / K e y > < / a : K e y > < a : V a l u e   i : t y p e = " T a b l e W i d g e t B a s e V i e w S t a t e " / > < / a : K e y V a l u e O f D i a g r a m O b j e c t K e y a n y T y p e z b w N T n L X > < a : K e y V a l u e O f D i a g r a m O b j e c t K e y a n y T y p e z b w N T n L X > < a : K e y > < K e y > C o l u m n s \ N e w   S l o t s   ( W e i g h t e d ) 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30.xml>��< ? x m l   v e r s i o n = " 1 . 0 "   e n c o d i n g = " U T F - 1 6 " ? > < G e m i n i   x m l n s = " h t t p : / / g e m i n i / p i v o t c u s t o m i z a t i o n / 2 c a b 7 e 5 9 - e 4 a 6 - 4 3 0 c - 8 d 9 b - 4 3 5 a 5 9 2 0 c f 9 9 " > < C u s t o m C o n t e n t > < ! [ C D A T A [ < ? x m l   v e r s i o n = " 1 . 0 "   e n c o d i n g = " u t f - 1 6 " ? > < S e t t i n g s > < C a l c u l a t e d F i e l d s > < i t e m > < M e a s u r e N a m e > M a x   R e q u e s t e d < / M e a s u r e N a m e > < D i s p l a y N a m e > M a x   R e q u e s t e d < / D i s p l a y N a m e > < V i s i b l e > F a l s e < / V i s i b l e > < / i t e m > < i t e m > < M e a s u r e N a m e > M i n   R e q u e s t e d < / M e a s u r e N a m e > < D i s p l a y N a m e > M i n   R e q u e s t e d < / D i s p l a y N a m e > < V i s i b l e > F a l s e < / V i s i b l e > < / i t e m > < i t e m > < M e a s u r e N a m e > M e d i a n   R e q u e s t e d < / M e a s u r e N a m e > < D i s p l a y N a m e > M e d i a n   R e q u e s t e d < / D i s p l a y N a m e > < V i s i b l e > F a l s e < / V i s i b l e > < / i t e m > < i t e m > < M e a s u r e N a m e > M e a n   R e q u e s t e d < / M e a s u r e N a m e > < D i s p l a y N a m e > M e a n   R e q u e s t e d < / D i s p l a y N a m e > < V i s i b l e > F a l s e < / V i s i b l e > < / i t e m > < i t e m > < M e a s u r e N a m e > M a x   F u n d e d < / M e a s u r e N a m e > < D i s p l a y N a m e > M a x   F u n d e d < / D i s p l a y N a m e > < V i s i b l e > F a l s e < / V i s i b l e > < / i t e m > < i t e m > < M e a s u r e N a m e > M i n   F u n d e d < / M e a s u r e N a m e > < D i s p l a y N a m e > M i n   F u n d e d < / D i s p l a y N a m e > < V i s i b l e > F a l s e < / V i s i b l e > < / i t e m > < i t e m > < M e a s u r e N a m e > M e d i a n   F u n d e d < / M e a s u r e N a m e > < D i s p l a y N a m e > M e d i a n   F u n d e d < / D i s p l a y N a m e > < V i s i b l e > F a l s e < / V i s i b l e > < / i t e m > < i t e m > < M e a s u r e N a m e > M e a n   F u n d e d < / M e a s u r e N a m e > < D i s p l a y N a m e > M e a n   F u n d e d < / D i s p l a y N a m e > < V i s i b l e > F a l s e < / V i s i b l e > < / i t e m > < i t e m > < M e a s u r e N a m e > P r o j e c t s < / M e a s u r e N a m e > < D i s p l a y N a m e > P r o j e c t s < / D i s p l a y N a m e > < V i s i b l e > F a l s e < / V i s i b l e > < / i t e m > < i t e m > < M e a s u r e N a m e > M u l t i - Y e a r   P r o j e c t s < / M e a s u r e N a m e > < D i s p l a y N a m e > M u l t i - Y e a r   P r o j e c t s < / D i s p l a y N a m e > < V i s i b l e > F a l s e < / V i s i b l e > < / i t e m > < i t e m > < M e a s u r e N a m e > R e q u e s t e d   A m o u n t < / M e a s u r e N a m e > < D i s p l a y N a m e > R e q u e s t e d   A m o u n t < / D i s p l a y N a m e > < V i s i b l e > F a l s e < / V i s i b l e > < / i t e m > < i t e m > < M e a s u r e N a m e > F u n d e d   A m o u n t < / M e a s u r e N a m e > < D i s p l a y N a m e > F u n d e d   A m o u n t < / D i s p l a y N a m e > < V i s i b l e > F a l s e < / V i s i b l e > < / i t e m > < i t e m > < M e a s u r e N a m e > F i r s t   Y e a r   F u n d s < / M e a s u r e N a m e > < D i s p l a y N a m e > F i r s t   Y e a r   F u n d s < / D i s p l a y N a m e > < V i s i b l e > F a l s e < / V i s i b l e > < / i t e m > < i t e m > < M e a s u r e N a m e > S e c o n d   Y e a r   F u n d s < / M e a s u r e N a m e > < D i s p l a y N a m e > S e c o n d   Y e a r   F u n d s < / D i s p l a y N a m e > < V i s i b l e > F a l s e < / V i s i b l e > < / i t e m > < i t e m > < M e a s u r e N a m e > 2 0 2 0   U n s p e n t < / M e a s u r e N a m e > < D i s p l a y N a m e > 2 0 2 0   U n s p e n t < / D i s p l a y N a m e > < V i s i b l e > F a l s e < / V i s i b l e > < / i t e m > < i t e m > < M e a s u r e N a m e > 2 0 2 1   U n s p e n t < / M e a s u r e N a m e > < D i s p l a y N a m e > 2 0 2 1   U n s p e n t < / D i s p l a y N a m e > < V i s i b l e > F a l s e < / V i s i b l e > < / i t e m > < i t e m > < M e a s u r e N a m e > 2 0 2 2   U n s p e n t < / M e a s u r e N a m e > < D i s p l a y N a m e > 2 0 2 2   U n s p e n t < / D i s p l a y N a m e > < V i s i b l e > F a l s e < / V i s i b l e > < / i t e m > < i t e m > < M e a s u r e N a m e > 2 0 2 3   U n p s e n t < / M e a s u r e N a m e > < D i s p l a y N a m e > 2 0 2 3   U n p s e n t < / D i s p l a y N a m e > < V i s i b l e > F a l s e < / V i s i b l e > < / i t e m > < i t e m > < M e a s u r e N a m e > A d d i t i o n a l   E x i s t i n g   S l o t s   F u n d e d < / M e a s u r e N a m e > < D i s p l a y N a m e > A d d i t i o n a l   E x i s t i n g   S l o t s   F u n d e d < / D i s p l a y N a m e > < V i s i b l e > F a l s e < / V i s i b l e > < / i t e m > < i t e m > < M e a s u r e N a m e > N e w   S l o t s   F u n d e d < / M e a s u r e N a m e > < D i s p l a y N a m e > N e w   S l o t s   F u n d e d < / D i s p l a y N a m e > < V i s i b l e > F a l s e < / V i s i b l e > < / i t e m > < i t e m > < M e a s u r e N a m e > W e i g h t e d   A d d i t i o n a l   E x i s t i n g   S l o t s < / M e a s u r e N a m e > < D i s p l a y N a m e > W e i g h t e d   A d d i t i o n a l   E x i s t i n g   S l o t s < / D i s p l a y N a m e > < V i s i b l e > F a l s e < / V i s i b l e > < / i t e m > < i t e m > < M e a s u r e N a m e > W e i g h t e d   N e w   S l o t s < / M e a s u r e N a m e > < D i s p l a y N a m e > W e i g h t e d   N e w   S l o t s < / D i s p l a y N a m e > < V i s i b l e > F a l s e < / V i s i b l e > < / i t e m > < i t e m > < M e a s u r e N a m e > M a x   S c o r e < / M e a s u r e N a m e > < D i s p l a y N a m e > M a x   S c o r e < / D i s p l a y N a m e > < V i s i b l e > F a l s e < / V i s i b l e > < / i t e m > < i t e m > < M e a s u r e N a m e > M i n   S c o r e < / M e a s u r e N a m e > < D i s p l a y N a m e > M i n   S c o r e < / D i s p l a y N a m e > < V i s i b l e > F a l s e < / V i s i b l e > < / i t e m > < i t e m > < M e a s u r e N a m e > M e d i a n   S c o r e < / M e a s u r e N a m e > < D i s p l a y N a m e > M e d i a n   S c o r e < / D i s p l a y N a m e > < V i s i b l e > F a l s e < / V i s i b l e > < / i t e m > < i t e m > < M e a s u r e N a m e > M e a n   S c o r e < / M e a s u r e N a m e > < D i s p l a y N a m e > M e a n   S c o r e < / D i s p l a y N a m e > < V i s i b l e > F a l s e < / V i s i b l e > < / i t e m > < i t e m > < M e a s u r e N a m e > P r o j e c t s   F u n d e d < / M e a s u r e N a m e > < D i s p l a y N a m e > P r o j e c t s   F u n d e d < / D i s p l a y N a m e > < V i s i b l e > F a l s e < / V i s i b l e > < / i t e m > < i t e m > < M e a s u r e N a m e > M u l t i - Y e a r   P r o j e c t s   F u n d e d < / M e a s u r e N a m e > < D i s p l a y N a m e > M u l t i - Y e a r   P r o j e c t s   F u n d e d < / D i s p l a y N a m e > < V i s i b l e > F a l s e < / V i s i b l e > < / i t e m > < i t e m > < M e a s u r e N a m e > T h i r d   Y e a r   F u n d s < / M e a s u r e N a m e > < D i s p l a y N a m e > T h i r d   Y e a r   F u n d s < / D i s p l a y N a m e > < V i s i b l e > F a l s e < / V i s i b l e > < / i t e m > < i t e m > < M e a s u r e N a m e > R e q u e s t < / M e a s u r e N a m e > < D i s p l a y N a m e > R e q u e s t < / D i s p l a y N a m e > < V i s i b l e > F a l s e < / V i s i b l e > < / i t e m > < i t e m > < M e a s u r e N a m e > F i r s t   Y e a r   F u n d i n g < / M e a s u r e N a m e > < D i s p l a y N a m e > F i r s t   Y e a r   F u n d i n g < / D i s p l a y N a m e > < V i s i b l e > F a l s e < / V i s i b l e > < / i t e m > < i t e m > < M e a s u r e N a m e > S e c o n d   Y e a r   F u n d i n g < / M e a s u r e N a m e > < D i s p l a y N a m e > S e c o n d   Y e a r   F u n d i n g < / D i s p l a y N a m e > < V i s i b l e > F a l s e < / V i s i b l e > < / i t e m > < i t e m > < M e a s u r e N a m e > T h i r d   Y e a r   F u n d i n g < / M e a s u r e N a m e > < D i s p l a y N a m e > T h i r d   Y e a r   F u n d i n g < / D i s p l a y N a m e > < V i s i b l e > F a l s e < / V i s i b l e > < / i t e m > < / C a l c u l a t e d F i e l d s > < S A H o s t H a s h > 0 < / S A H o s t H a s h > < G e m i n i F i e l d L i s t V i s i b l e > T r u e < / G e m i n i F i e l d L i s t V i s i b l e > < / S e t t i n g s > ] ] > < / C u s t o m C o n t e n t > < / G e m i n i > 
</file>

<file path=customXml/item31.xml>��< ? x m l   v e r s i o n = " 1 . 0 "   e n c o d i n g = " U T F - 1 6 " ? > < G e m i n i   x m l n s = " h t t p : / / g e m i n i / p i v o t c u s t o m i z a t i o n / T a b l e X M L _ T a b l e 1 " > < C u s t o m C o n t e n t > < ! [ C D A T A [ < T a b l e W i d g e t G r i d S e r i a l i z a t i o n   x m l n s : x s d = " h t t p : / / w w w . w 3 . o r g / 2 0 0 1 / X M L S c h e m a "   x m l n s : x s i = " h t t p : / / w w w . w 3 . o r g / 2 0 0 1 / X M L S c h e m a - i n s t a n c e " > < C o l u m n S u g g e s t e d T y p e > < i t e m > < k e y > < s t r i n g > R e q u e s t e d < / s t r i n g > < / k e y > < v a l u e > < s t r i n g > E m p t y < / s t r i n g > < / v a l u e > < / i t e m > < / C o l u m n S u g g e s t e d T y p e > < C o l u m n F o r m a t   / > < C o l u m n A c c u r a c y   / > < C o l u m n C u r r e n c y S y m b o l   / > < C o l u m n P o s i t i v e P a t t e r n   / > < C o l u m n N e g a t i v e P a t t e r n   / > < C o l u m n W i d t h s > < i t e m > < k e y > < s t r i n g > O r g a n i z a t i o n < / s t r i n g > < / k e y > < v a l u e > < i n t > 4 3 5 < / i n t > < / v a l u e > < / i t e m > < i t e m > < k e y > < s t r i n g > R e q u e s t e d < / s t r i n g > < / k e y > < v a l u e > < i n t > 4 2 4 < / i n t > < / v a l u e > < / i t e m > < i t e m > < k e y > < s t r i n g > S c o r e < / s t r i n g > < / k e y > < v a l u e > < i n t > 3 7 2 < / i n t > < / v a l u e > < / i t e m > < i t e m > < k e y > < s t r i n g > F u n d i n g   A m o u n t < / s t r i n g > < / k e y > < v a l u e > < i n t > 3 1 0 < / i n t > < / v a l u e > < / i t e m > < i t e m > < k e y > < s t r i n g > %   F u n d e d < / s t r i n g > < / k e y > < v a l u e > < i n t > 1 3 9 < / i n t > < / v a l u e > < / i t e m > < i t e m > < k e y > < s t r i n g > #   R e c o m m e n d   F u n d i n g < / s t r i n g > < / k e y > < v a l u e > < i n t > 2 5 8 < / i n t > < / v a l u e > < / i t e m > < i t e m > < k e y > < s t r i n g > #   S c o r e d < / s t r i n g > < / k e y > < v a l u e > < i n t > 1 2 7 < / i n t > < / v a l u e > < / i t e m > < i t e m > < k e y > < s t r i n g > %   R e c o m m e n d < / s t r i n g > < / k e y > < v a l u e > < i n t > 1 8 5 < / i n t > < / v a l u e > < / i t e m > < i t e m > < k e y > < s t r i n g > S l o t s < / s t r i n g > < / k e y > < v a l u e > < i n t > 3 3 7 < / i n t > < / v a l u e > < / i t e m > < i t e m > < k e y > < s t r i n g > O p e n   e x i s t i n g   s l o t s   d u e   t o   s t a f f i n g < / s t r i n g > < / k e y > < v a l u e > < i n t > 3 5 6 < / i n t > < / v a l u e > < / i t e m > < i t e m > < k e y > < s t r i n g > #   R e c o m m e n d   m u l t i - y e a r   f u n d i n g < / s t r i n g > < / k e y > < v a l u e > < i n t > 3 5 4 < / i n t > < / v a l u e > < / i t e m > < i t e m > < k e y > < s t r i n g > M u l t i - y e a r   R e q u e s t ? < / s t r i n g > < / k e y > < v a l u e > < i n t > 2 3 3 < / i n t > < / v a l u e > < / i t e m > < i t e m > < k e y > < s t r i n g > M u l t i - y e a r   Y e a r   2 < / s t r i n g > < / k e y > < v a l u e > < i n t > 2 0 4 < / i n t > < / v a l u e > < / i t e m > < i t e m > < k e y > < s t r i n g > M u l t i - y e a r   Y e a r   3 < / s t r i n g > < / k e y > < v a l u e > < i n t > 2 0 4 < / i n t > < / v a l u e > < / i t e m > < i t e m > < k e y > < s t r i n g > Z i p   C o d e < / s t r i n g > < / k e y > < v a l u e > < i n t > 1 2 8 < / i n t > < / v a l u e > < / i t e m > < i t e m > < k e y > < s t r i n g > U n s p e n t   F u n d s   F Y 2 0 < / s t r i n g > < / k e y > < v a l u e > < i n t > 2 3 4 < / i n t > < / v a l u e > < / i t e m > < i t e m > < k e y > < s t r i n g > U n s p e n t   F u n d s   F Y 2 1 < / s t r i n g > < / k e y > < v a l u e > < i n t > 2 3 4 < / i n t > < / v a l u e > < / i t e m > < i t e m > < k e y > < s t r i n g > U n s p e n t   F u n d s   F Y 2 2 < / s t r i n g > < / k e y > < v a l u e > < i n t > 2 3 4 < / i n t > < / v a l u e > < / i t e m > < i t e m > < k e y > < s t r i n g > U n s p e n t   F u n d s   F Y 2 3 < / s t r i n g > < / k e y > < v a l u e > < i n t > 2 3 4 < / i n t > < / v a l u e > < / i t e m > < i t e m > < k e y > < s t r i n g > S t r a t e g y < / s t r i n g > < / k e y > < v a l u e > < i n t > 1 2 3 < / i n t > < / v a l u e > < / i t e m > < i t e m > < k e y > < s t r i n g > E x i s t i n g   S l o t s < / s t r i n g > < / k e y > < v a l u e > < i n t > 1 6 6 < / i n t > < / v a l u e > < / i t e m > < i t e m > < k e y > < s t r i n g > N e w   S l o t s < / s t r i n g > < / k e y > < v a l u e > < i n t > 1 3 8 < / i n t > < / v a l u e > < / i t e m > < i t e m > < k e y > < s t r i n g > E x i s t i n g   S l o t s   ( W e i g h t e d ) < / s t r i n g > < / k e y > < v a l u e > < i n t > 2 7 2 < / i n t > < / v a l u e > < / i t e m > < i t e m > < k e y > < s t r i n g > N e w   S l o t s   ( W e i g h t e d ) < / s t r i n g > < / k e y > < v a l u e > < i n t > 2 4 4 < / i n t > < / v a l u e > < / i t e m > < / C o l u m n W i d t h s > < C o l u m n D i s p l a y I n d e x > < i t e m > < k e y > < s t r i n g > O r g a n i z a t i o n < / s t r i n g > < / k e y > < v a l u e > < i n t > 0 < / i n t > < / v a l u e > < / i t e m > < i t e m > < k e y > < s t r i n g > R e q u e s t e d < / s t r i n g > < / k e y > < v a l u e > < i n t > 1 < / i n t > < / v a l u e > < / i t e m > < i t e m > < k e y > < s t r i n g > S c o r e < / s t r i n g > < / k e y > < v a l u e > < i n t > 2 < / i n t > < / v a l u e > < / i t e m > < i t e m > < k e y > < s t r i n g > F u n d i n g   A m o u n t < / s t r i n g > < / k e y > < v a l u e > < i n t > 3 < / i n t > < / v a l u e > < / i t e m > < i t e m > < k e y > < s t r i n g > %   F u n d e d < / s t r i n g > < / k e y > < v a l u e > < i n t > 4 < / i n t > < / v a l u e > < / i t e m > < i t e m > < k e y > < s t r i n g > #   R e c o m m e n d   F u n d i n g < / s t r i n g > < / k e y > < v a l u e > < i n t > 5 < / i n t > < / v a l u e > < / i t e m > < i t e m > < k e y > < s t r i n g > #   S c o r e d < / s t r i n g > < / k e y > < v a l u e > < i n t > 6 < / i n t > < / v a l u e > < / i t e m > < i t e m > < k e y > < s t r i n g > %   R e c o m m e n d < / s t r i n g > < / k e y > < v a l u e > < i n t > 7 < / i n t > < / v a l u e > < / i t e m > < i t e m > < k e y > < s t r i n g > S l o t s < / s t r i n g > < / k e y > < v a l u e > < i n t > 8 < / i n t > < / v a l u e > < / i t e m > < i t e m > < k e y > < s t r i n g > O p e n   e x i s t i n g   s l o t s   d u e   t o   s t a f f i n g < / s t r i n g > < / k e y > < v a l u e > < i n t > 9 < / i n t > < / v a l u e > < / i t e m > < i t e m > < k e y > < s t r i n g > #   R e c o m m e n d   m u l t i - y e a r   f u n d i n g < / s t r i n g > < / k e y > < v a l u e > < i n t > 1 0 < / i n t > < / v a l u e > < / i t e m > < i t e m > < k e y > < s t r i n g > M u l t i - y e a r   R e q u e s t ? < / s t r i n g > < / k e y > < v a l u e > < i n t > 1 1 < / i n t > < / v a l u e > < / i t e m > < i t e m > < k e y > < s t r i n g > M u l t i - y e a r   Y e a r   2 < / s t r i n g > < / k e y > < v a l u e > < i n t > 1 2 < / i n t > < / v a l u e > < / i t e m > < i t e m > < k e y > < s t r i n g > M u l t i - y e a r   Y e a r   3 < / s t r i n g > < / k e y > < v a l u e > < i n t > 1 3 < / i n t > < / v a l u e > < / i t e m > < i t e m > < k e y > < s t r i n g > Z i p   C o d e < / s t r i n g > < / k e y > < v a l u e > < i n t > 1 4 < / i n t > < / v a l u e > < / i t e m > < i t e m > < k e y > < s t r i n g > U n s p e n t   F u n d s   F Y 2 0 < / s t r i n g > < / k e y > < v a l u e > < i n t > 1 5 < / i n t > < / v a l u e > < / i t e m > < i t e m > < k e y > < s t r i n g > U n s p e n t   F u n d s   F Y 2 1 < / s t r i n g > < / k e y > < v a l u e > < i n t > 1 6 < / i n t > < / v a l u e > < / i t e m > < i t e m > < k e y > < s t r i n g > U n s p e n t   F u n d s   F Y 2 2 < / s t r i n g > < / k e y > < v a l u e > < i n t > 1 7 < / i n t > < / v a l u e > < / i t e m > < i t e m > < k e y > < s t r i n g > U n s p e n t   F u n d s   F Y 2 3 < / s t r i n g > < / k e y > < v a l u e > < i n t > 1 8 < / i n t > < / v a l u e > < / i t e m > < i t e m > < k e y > < s t r i n g > S t r a t e g y < / s t r i n g > < / k e y > < v a l u e > < i n t > 1 9 < / i n t > < / v a l u e > < / i t e m > < i t e m > < k e y > < s t r i n g > E x i s t i n g   S l o t s < / s t r i n g > < / k e y > < v a l u e > < i n t > 2 0 < / i n t > < / v a l u e > < / i t e m > < i t e m > < k e y > < s t r i n g > N e w   S l o t s < / s t r i n g > < / k e y > < v a l u e > < i n t > 2 1 < / i n t > < / v a l u e > < / i t e m > < i t e m > < k e y > < s t r i n g > E x i s t i n g   S l o t s   ( W e i g h t e d ) < / s t r i n g > < / k e y > < v a l u e > < i n t > 2 2 < / i n t > < / v a l u e > < / i t e m > < i t e m > < k e y > < s t r i n g > N e w   S l o t s   ( W e i g h t e d ) < / s t r i n g > < / k e y > < v a l u e > < i n t > 2 3 < / i n t > < / v a l u e > < / i t e m > < / C o l u m n D i s p l a y I n d e x > < C o l u m n F r o z e n   / > < C o l u m n C h e c k e d   / > < C o l u m n F i l t e r   / > < S e l e c t i o n F i l t e r   / > < F i l t e r P a r a m e t e r s   / > < I s S o r t D e s c e n d i n g > f a l s e < / I s S o r t D e s c e n d i n g > < / T a b l e W i d g e t G r i d S e r i a l i z a t i o n > ] ] > < / C u s t o m C o n t e n t > < / G e m i n i > 
</file>

<file path=customXml/item32.xml>��< ? x m l   v e r s i o n = " 1 . 0 "   e n c o d i n g = " U T F - 1 6 " ? > < G e m i n i   x m l n s = " h t t p : / / g e m i n i / p i v o t c u s t o m i z a t i o n / R e l a t i o n s h i p A u t o D e t e c t i o n E n a b l e d " > < C u s t o m C o n t e n t > < ! [ C D A T A [ T r u e ] ] > < / C u s t o m C o n t e n t > < / G e m i n i > 
</file>

<file path=customXml/item33.xml>��< ? x m l   v e r s i o n = " 1 . 0 "   e n c o d i n g = " U T F - 1 6 " ? > < G e m i n i   x m l n s = " h t t p : / / g e m i n i / p i v o t c u s t o m i z a t i o n / F o r m u l a B a r S t a t e " > < C u s t o m C o n t e n t > < ! [ C D A T A [ < S a n d b o x E d i t o r . F o r m u l a B a r S t a t e   x m l n s = " h t t p : / / s c h e m a s . d a t a c o n t r a c t . o r g / 2 0 0 4 / 0 7 / M i c r o s o f t . A n a l y s i s S e r v i c e s . C o m m o n "   x m l n s : i = " h t t p : / / w w w . w 3 . o r g / 2 0 0 1 / X M L S c h e m a - i n s t a n c e " > < H e i g h t > 2 4 8 < / H e i g h t > < / S a n d b o x E d i t o r . F o r m u l a B a r S t a t e > ] ] > < / C u s t o m C o n t e n t > < / G e m i n i > 
</file>

<file path=customXml/item34.xml>��< ? x m l   v e r s i o n = " 1 . 0 "   e n c o d i n g = " U T F - 1 6 " ? > < G e m i n i   x m l n s = " h t t p : / / g e m i n i / p i v o t c u s t o m i z a t i o n / T a b l e X M L _ S t r a t e g i e s _ 2 2 1 1 5 9 9 9 - 2 8 1 a - 4 2 b 3 - a e 8 4 - e 5 9 6 f a 5 b 8 7 e a " > < C u s t o m C o n t e n t > < ! [ C D A T A [ < T a b l e W i d g e t G r i d S e r i a l i z a t i o n   x m l n s : x s d = " h t t p : / / w w w . w 3 . o r g / 2 0 0 1 / X M L S c h e m a "   x m l n s : x s i = " h t t p : / / w w w . w 3 . o r g / 2 0 0 1 / X M L S c h e m a - i n s t a n c e " > < C o l u m n S u g g e s t e d T y p e   / > < C o l u m n F o r m a t   / > < C o l u m n A c c u r a c y   / > < C o l u m n C u r r e n c y S y m b o l   / > < C o l u m n P o s i t i v e P a t t e r n   / > < C o l u m n N e g a t i v e P a t t e r n   / > < C o l u m n W i d t h s > < i t e m > < k e y > < s t r i n g > S t r a t e g y < / s t r i n g > < / k e y > < v a l u e > < i n t > 1 2 3 < / i n t > < / v a l u e > < / i t e m > < i t e m > < k e y > < s t r i n g > I n d e x < / s t r i n g > < / k e y > < v a l u e > < i n t > 1 0 0 < / i n t > < / v a l u e > < / i t e m > < / C o l u m n W i d t h s > < C o l u m n D i s p l a y I n d e x > < i t e m > < k e y > < s t r i n g > S t r a t e g y < / s t r i n g > < / k e y > < v a l u e > < i n t > 0 < / i n t > < / v a l u e > < / i t e m > < i t e m > < k e y > < s t r i n g > I n d e x < / s t r i n g > < / k e y > < v a l u e > < i n t > 1 < / i n t > < / v a l u e > < / i t e m > < / C o l u m n D i s p l a y I n d e x > < C o l u m n F r o z e n   / > < C o l u m n C h e c k e d   / > < C o l u m n F i l t e r   / > < S e l e c t i o n F i l t e r   / > < F i l t e r P a r a m e t e r s   / > < I s S o r t D e s c e n d i n g > f a l s e < / I s S o r t D e s c e n d i n g > < / T a b l e W i d g e t G r i d S e r i a l i z a t i o n > ] ] > < / C u s t o m C o n t e n t > < / G e m i n i > 
</file>

<file path=customXml/item35.xml>��< ? x m l   v e r s i o n = " 1 . 0 "   e n c o d i n g = " U T F - 1 6 " ? > < G e m i n i   x m l n s = " h t t p : / / g e m i n i / p i v o t c u s t o m i z a t i o n / d f 9 a b 2 1 5 - d 5 9 f - 4 8 7 e - a c e 6 - b b 2 0 7 0 6 f 8 a 9 9 " > < C u s t o m C o n t e n t > < ! [ C D A T A [ < ? x m l   v e r s i o n = " 1 . 0 "   e n c o d i n g = " u t f - 1 6 " ? > < S e t t i n g s > < C a l c u l a t e d F i e l d s > < i t e m > < M e a s u r e N a m e > M a x   R e q u e s t e d < / M e a s u r e N a m e > < D i s p l a y N a m e > M a x   R e q u e s t e d < / D i s p l a y N a m e > < V i s i b l e > F a l s e < / V i s i b l e > < / i t e m > < i t e m > < M e a s u r e N a m e > M i n   R e q u e s t e d < / M e a s u r e N a m e > < D i s p l a y N a m e > M i n   R e q u e s t e d < / D i s p l a y N a m e > < V i s i b l e > F a l s e < / V i s i b l e > < / i t e m > < i t e m > < M e a s u r e N a m e > M e d i a n   R e q u e s t e d < / M e a s u r e N a m e > < D i s p l a y N a m e > M e d i a n   R e q u e s t e d < / D i s p l a y N a m e > < V i s i b l e > F a l s e < / V i s i b l e > < / i t e m > < i t e m > < M e a s u r e N a m e > M e a n   R e q u e s t e d < / M e a s u r e N a m e > < D i s p l a y N a m e > M e a n   R e q u e s t e d < / D i s p l a y N a m e > < V i s i b l e > F a l s e < / V i s i b l e > < / i t e m > < i t e m > < M e a s u r e N a m e > M a x   F u n d e d < / M e a s u r e N a m e > < D i s p l a y N a m e > M a x   F u n d e d < / D i s p l a y N a m e > < V i s i b l e > F a l s e < / V i s i b l e > < / i t e m > < i t e m > < M e a s u r e N a m e > M i n   F u n d e d < / M e a s u r e N a m e > < D i s p l a y N a m e > M i n   F u n d e d < / D i s p l a y N a m e > < V i s i b l e > F a l s e < / V i s i b l e > < / i t e m > < i t e m > < M e a s u r e N a m e > M e d i a n   F u n d e d < / M e a s u r e N a m e > < D i s p l a y N a m e > M e d i a n   F u n d e d < / D i s p l a y N a m e > < V i s i b l e > F a l s e < / V i s i b l e > < / i t e m > < i t e m > < M e a s u r e N a m e > M e a n   F u n d e d < / M e a s u r e N a m e > < D i s p l a y N a m e > M e a n   F u n d e d < / D i s p l a y N a m e > < V i s i b l e > F a l s e < / V i s i b l e > < / i t e m > < i t e m > < M e a s u r e N a m e > P r o j e c t s < / M e a s u r e N a m e > < D i s p l a y N a m e > P r o j e c t s < / D i s p l a y N a m e > < V i s i b l e > F a l s e < / V i s i b l e > < / i t e m > < i t e m > < M e a s u r e N a m e > M u l t i - Y e a r   P r o j e c t s < / M e a s u r e N a m e > < D i s p l a y N a m e > M u l t i - Y e a r   P r o j e c t s < / D i s p l a y N a m e > < V i s i b l e > F a l s e < / V i s i b l e > < / i t e m > < i t e m > < M e a s u r e N a m e > R e q u e s t e d   A m o u n t < / M e a s u r e N a m e > < D i s p l a y N a m e > R e q u e s t e d   A m o u n t < / D i s p l a y N a m e > < V i s i b l e > F a l s e < / V i s i b l e > < / i t e m > < i t e m > < M e a s u r e N a m e > F u n d e d   A m o u n t < / M e a s u r e N a m e > < D i s p l a y N a m e > F u n d e d   A m o u n t < / D i s p l a y N a m e > < V i s i b l e > F a l s e < / V i s i b l e > < / i t e m > < i t e m > < M e a s u r e N a m e > F i r s t   Y e a r   F u n d s < / M e a s u r e N a m e > < D i s p l a y N a m e > F i r s t   Y e a r   F u n d s < / D i s p l a y N a m e > < V i s i b l e > F a l s e < / V i s i b l e > < / i t e m > < i t e m > < M e a s u r e N a m e > S e c o n d   Y e a r   F u n d s < / M e a s u r e N a m e > < D i s p l a y N a m e > S e c o n d   Y e a r   F u n d s < / D i s p l a y N a m e > < V i s i b l e > F a l s e < / V i s i b l e > < / i t e m > < i t e m > < M e a s u r e N a m e > T h i r d   Y e a r   P r o j e c t s < / M e a s u r e N a m e > < D i s p l a y N a m e > T h i r d   Y e a r   P r o j e c t s < / D i s p l a y N a m e > < V i s i b l e > F a l s e < / V i s i b l e > < / i t e m > < i t e m > < M e a s u r e N a m e > 2 0 2 0   U n s p e n t < / M e a s u r e N a m e > < D i s p l a y N a m e > 2 0 2 0   U n s p e n t < / D i s p l a y N a m e > < V i s i b l e > F a l s e < / V i s i b l e > < / i t e m > < i t e m > < M e a s u r e N a m e > 2 0 2 1   U n s p e n t < / M e a s u r e N a m e > < D i s p l a y N a m e > 2 0 2 1   U n s p e n t < / D i s p l a y N a m e > < V i s i b l e > F a l s e < / V i s i b l e > < / i t e m > < i t e m > < M e a s u r e N a m e > 2 0 2 2   U n s p e n t < / M e a s u r e N a m e > < D i s p l a y N a m e > 2 0 2 2   U n s p e n t < / D i s p l a y N a m e > < V i s i b l e > F a l s e < / V i s i b l e > < / i t e m > < i t e m > < M e a s u r e N a m e > 2 0 2 3   U n p s e n t < / M e a s u r e N a m e > < D i s p l a y N a m e > 2 0 2 3   U n p s e n t < / D i s p l a y N a m e > < V i s i b l e > F a l s e < / V i s i b l e > < / i t e m > < i t e m > < M e a s u r e N a m e > A d d i t i o n a l   E x i s t i n g   S l o t s   F u n d e d < / M e a s u r e N a m e > < D i s p l a y N a m e > A d d i t i o n a l   E x i s t i n g   S l o t s   F u n d e d < / D i s p l a y N a m e > < V i s i b l e > F a l s e < / V i s i b l e > < / i t e m > < i t e m > < M e a s u r e N a m e > N e w   S l o t s   F u n d e d < / M e a s u r e N a m e > < D i s p l a y N a m e > N e w   S l o t s   F u n d e d < / D i s p l a y N a m e > < V i s i b l e > F a l s e < / V i s i b l e > < / i t e m > < i t e m > < M e a s u r e N a m e > W e i g h t e d   A d d i t i o n a l   E x i s t i n g   S l o t s < / M e a s u r e N a m e > < D i s p l a y N a m e > W e i g h t e d   A d d i t i o n a l   E x i s t i n g   S l o t s < / D i s p l a y N a m e > < V i s i b l e > F a l s e < / V i s i b l e > < / i t e m > < i t e m > < M e a s u r e N a m e > W e i g h t e d   N e w   S l o t s < / M e a s u r e N a m e > < D i s p l a y N a m e > W e i g h t e d   N e w   S l o t s < / D i s p l a y N a m e > < V i s i b l e > F a l s e < / V i s i b l e > < / i t e m > < i t e m > < M e a s u r e N a m e > M a x   S c o r e < / M e a s u r e N a m e > < D i s p l a y N a m e > M a x   S c o r e < / D i s p l a y N a m e > < V i s i b l e > F a l s e < / V i s i b l e > < / i t e m > < i t e m > < M e a s u r e N a m e > M i n   S c o r e < / M e a s u r e N a m e > < D i s p l a y N a m e > M i n   S c o r e < / D i s p l a y N a m e > < V i s i b l e > F a l s e < / V i s i b l e > < / i t e m > < i t e m > < M e a s u r e N a m e > M e d i a n   S c o r e < / M e a s u r e N a m e > < D i s p l a y N a m e > M e d i a n   S c o r e < / D i s p l a y N a m e > < V i s i b l e > F a l s e < / V i s i b l e > < / i t e m > < i t e m > < M e a s u r e N a m e > M e a n   S c o r e < / M e a s u r e N a m e > < D i s p l a y N a m e > M e a n   S c o r e < / D i s p l a y N a m e > < V i s i b l e > F a l s e < / V i s i b l e > < / i t e m > < i t e m > < M e a s u r e N a m e > P r o j e c t s   F u n d e d < / M e a s u r e N a m e > < D i s p l a y N a m e > P r o j e c t s   F u n d e d < / D i s p l a y N a m e > < V i s i b l e > F a l s e < / V i s i b l e > < / i t e m > < i t e m > < M e a s u r e N a m e > M u l t i - Y e a r   P r o j e c t s   F u n d e d < / M e a s u r e N a m e > < D i s p l a y N a m e > M u l t i - Y e a r   P r o j e c t s   F u n d e d < / D i s p l a y N a m e > < V i s i b l e > F a l s e < / V i s i b l e > < / i t e m > < i t e m > < M e a s u r e N a m e > M e a s u r e   S e l e c t e d < / M e a s u r e N a m e > < D i s p l a y N a m e > M e a s u r e   S e l e c t e d < / D i s p l a y N a m e > < V i s i b l e > F a l s e < / V i s i b l e > < / i t e m > < i t e m > < M e a s u r e N a m e > M e a s u r e   C a p t i o n < / M e a s u r e N a m e > < D i s p l a y N a m e > M e a s u r e   C a p t i o n < / D i s p l a y N a m e > < V i s i b l e > F a l s e < / V i s i b l e > < / i t e m > < / C a l c u l a t e d F i e l d s > < S A H o s t H a s h > 0 < / S A H o s t H a s h > < G e m i n i F i e l d L i s t V i s i b l e > T r u e < / G e m i n i F i e l d L i s t V i s i b l e > < / S e t t i n g s > ] ] > < / C u s t o m C o n t e n t > < / G e m i n i > 
</file>

<file path=customXml/item36.xml>��< ? x m l   v e r s i o n = " 1 . 0 "   e n c o d i n g = " U T F - 1 6 " ? > < G e m i n i   x m l n s = " h t t p : / / g e m i n i / p i v o t c u s t o m i z a t i o n / 8 1 b 2 1 9 8 d - b d c a - 4 8 1 5 - b c e 0 - d 8 f 1 a b 5 5 9 9 8 c " > < C u s t o m C o n t e n t > < ! [ C D A T A [ < ? x m l   v e r s i o n = " 1 . 0 "   e n c o d i n g = " u t f - 1 6 " ? > < S e t t i n g s > < C a l c u l a t e d F i e l d s > < i t e m > < M e a s u r e N a m e > M a x   R e q u e s t e d < / M e a s u r e N a m e > < D i s p l a y N a m e > M a x   R e q u e s t e d < / D i s p l a y N a m e > < V i s i b l e > F a l s e < / V i s i b l e > < / i t e m > < i t e m > < M e a s u r e N a m e > M i n   R e q u e s t e d < / M e a s u r e N a m e > < D i s p l a y N a m e > M i n   R e q u e s t e d < / D i s p l a y N a m e > < V i s i b l e > F a l s e < / V i s i b l e > < / i t e m > < i t e m > < M e a s u r e N a m e > M e d i a n   R e q u e s t e d < / M e a s u r e N a m e > < D i s p l a y N a m e > M e d i a n   R e q u e s t e d < / D i s p l a y N a m e > < V i s i b l e > F a l s e < / V i s i b l e > < / i t e m > < i t e m > < M e a s u r e N a m e > M e a n   R e q u e s t e d < / M e a s u r e N a m e > < D i s p l a y N a m e > M e a n   R e q u e s t e d < / D i s p l a y N a m e > < V i s i b l e > F a l s e < / V i s i b l e > < / i t e m > < i t e m > < M e a s u r e N a m e > M a x   F u n d e d < / M e a s u r e N a m e > < D i s p l a y N a m e > M a x   F u n d e d < / D i s p l a y N a m e > < V i s i b l e > F a l s e < / V i s i b l e > < / i t e m > < i t e m > < M e a s u r e N a m e > M i n   F u n d e d < / M e a s u r e N a m e > < D i s p l a y N a m e > M i n   F u n d e d < / D i s p l a y N a m e > < V i s i b l e > F a l s e < / V i s i b l e > < / i t e m > < i t e m > < M e a s u r e N a m e > M e d i a n   F u n d e d < / M e a s u r e N a m e > < D i s p l a y N a m e > M e d i a n   F u n d e d < / D i s p l a y N a m e > < V i s i b l e > F a l s e < / V i s i b l e > < / i t e m > < i t e m > < M e a s u r e N a m e > M e a n   F u n d e d < / M e a s u r e N a m e > < D i s p l a y N a m e > M e a n   F u n d e d < / D i s p l a y N a m e > < V i s i b l e > F a l s e < / V i s i b l e > < / i t e m > < i t e m > < M e a s u r e N a m e > P r o j e c t s < / M e a s u r e N a m e > < D i s p l a y N a m e > P r o j e c t s < / D i s p l a y N a m e > < V i s i b l e > F a l s e < / V i s i b l e > < / i t e m > < i t e m > < M e a s u r e N a m e > M u l t i - Y e a r   P r o j e c t s < / M e a s u r e N a m e > < D i s p l a y N a m e > M u l t i - Y e a r   P r o j e c t s < / D i s p l a y N a m e > < V i s i b l e > F a l s e < / V i s i b l e > < / i t e m > < i t e m > < M e a s u r e N a m e > R e q u e s t e d   A m o u n t < / M e a s u r e N a m e > < D i s p l a y N a m e > R e q u e s t e d   A m o u n t < / D i s p l a y N a m e > < V i s i b l e > F a l s e < / V i s i b l e > < / i t e m > < i t e m > < M e a s u r e N a m e > F u n d e d   A m o u n t < / M e a s u r e N a m e > < D i s p l a y N a m e > F u n d e d   A m o u n t < / D i s p l a y N a m e > < V i s i b l e > F a l s e < / V i s i b l e > < / i t e m > < i t e m > < M e a s u r e N a m e > F i r s t   Y e a r   F u n d s < / M e a s u r e N a m e > < D i s p l a y N a m e > F i r s t   Y e a r   F u n d s < / D i s p l a y N a m e > < V i s i b l e > F a l s e < / V i s i b l e > < / i t e m > < i t e m > < M e a s u r e N a m e > S e c o n d   Y e a r   F u n d s < / M e a s u r e N a m e > < D i s p l a y N a m e > S e c o n d   Y e a r   F u n d s < / D i s p l a y N a m e > < V i s i b l e > F a l s e < / V i s i b l e > < / i t e m > < i t e m > < M e a s u r e N a m e > 2 0 2 0   U n s p e n t < / M e a s u r e N a m e > < D i s p l a y N a m e > 2 0 2 0   U n s p e n t < / D i s p l a y N a m e > < V i s i b l e > F a l s e < / V i s i b l e > < / i t e m > < i t e m > < M e a s u r e N a m e > 2 0 2 1   U n s p e n t < / M e a s u r e N a m e > < D i s p l a y N a m e > 2 0 2 1   U n s p e n t < / D i s p l a y N a m e > < V i s i b l e > F a l s e < / V i s i b l e > < / i t e m > < i t e m > < M e a s u r e N a m e > 2 0 2 2   U n s p e n t < / M e a s u r e N a m e > < D i s p l a y N a m e > 2 0 2 2   U n s p e n t < / D i s p l a y N a m e > < V i s i b l e > F a l s e < / V i s i b l e > < / i t e m > < i t e m > < M e a s u r e N a m e > 2 0 2 3   U n p s e n t < / M e a s u r e N a m e > < D i s p l a y N a m e > 2 0 2 3   U n p s e n t < / D i s p l a y N a m e > < V i s i b l e > F a l s e < / V i s i b l e > < / i t e m > < i t e m > < M e a s u r e N a m e > A d d i t i o n a l   E x i s t i n g   S l o t s   F u n d e d < / M e a s u r e N a m e > < D i s p l a y N a m e > A d d i t i o n a l   E x i s t i n g   S l o t s   F u n d e d < / D i s p l a y N a m e > < V i s i b l e > F a l s e < / V i s i b l e > < / i t e m > < i t e m > < M e a s u r e N a m e > N e w   S l o t s   F u n d e d < / M e a s u r e N a m e > < D i s p l a y N a m e > N e w   S l o t s   F u n d e d < / D i s p l a y N a m e > < V i s i b l e > F a l s e < / V i s i b l e > < / i t e m > < i t e m > < M e a s u r e N a m e > W e i g h t e d   A d d i t i o n a l   E x i s t i n g   S l o t s < / M e a s u r e N a m e > < D i s p l a y N a m e > W e i g h t e d   A d d i t i o n a l   E x i s t i n g   S l o t s < / D i s p l a y N a m e > < V i s i b l e > F a l s e < / V i s i b l e > < / i t e m > < i t e m > < M e a s u r e N a m e > W e i g h t e d   N e w   S l o t s < / M e a s u r e N a m e > < D i s p l a y N a m e > W e i g h t e d   N e w   S l o t s < / D i s p l a y N a m e > < V i s i b l e > F a l s e < / V i s i b l e > < / i t e m > < i t e m > < M e a s u r e N a m e > M a x   S c o r e < / M e a s u r e N a m e > < D i s p l a y N a m e > M a x   S c o r e < / D i s p l a y N a m e > < V i s i b l e > F a l s e < / V i s i b l e > < / i t e m > < i t e m > < M e a s u r e N a m e > M i n   S c o r e < / M e a s u r e N a m e > < D i s p l a y N a m e > M i n   S c o r e < / D i s p l a y N a m e > < V i s i b l e > F a l s e < / V i s i b l e > < / i t e m > < i t e m > < M e a s u r e N a m e > M e d i a n   S c o r e < / M e a s u r e N a m e > < D i s p l a y N a m e > M e d i a n   S c o r e < / D i s p l a y N a m e > < V i s i b l e > F a l s e < / V i s i b l e > < / i t e m > < i t e m > < M e a s u r e N a m e > M e a n   S c o r e < / M e a s u r e N a m e > < D i s p l a y N a m e > M e a n   S c o r e < / D i s p l a y N a m e > < V i s i b l e > F a l s e < / V i s i b l e > < / i t e m > < i t e m > < M e a s u r e N a m e > P r o j e c t s   F u n d e d < / M e a s u r e N a m e > < D i s p l a y N a m e > P r o j e c t s   F u n d e d < / D i s p l a y N a m e > < V i s i b l e > F a l s e < / V i s i b l e > < / i t e m > < i t e m > < M e a s u r e N a m e > M u l t i - Y e a r   P r o j e c t s   F u n d e d < / M e a s u r e N a m e > < D i s p l a y N a m e > M u l t i - Y e a r   P r o j e c t s   F u n d e d < / D i s p l a y N a m e > < V i s i b l e > F a l s e < / V i s i b l e > < / i t e m > < i t e m > < M e a s u r e N a m e > T h i r d   Y e a r   F u n d s < / M e a s u r e N a m e > < D i s p l a y N a m e > T h i r d   Y e a r   F u n d s < / D i s p l a y N a m e > < V i s i b l e > F a l s e < / V i s i b l e > < / i t e m > < i t e m > < M e a s u r e N a m e > R e q u e s t < / M e a s u r e N a m e > < D i s p l a y N a m e > R e q u e s t < / D i s p l a y N a m e > < V i s i b l e > F a l s e < / V i s i b l e > < / i t e m > < i t e m > < M e a s u r e N a m e > F i r s t   Y e a r   F u n d i n g < / M e a s u r e N a m e > < D i s p l a y N a m e > F i r s t   Y e a r   F u n d i n g < / D i s p l a y N a m e > < V i s i b l e > F a l s e < / V i s i b l e > < / i t e m > < i t e m > < M e a s u r e N a m e > S e c o n d   Y e a r   F u n d i n g < / M e a s u r e N a m e > < D i s p l a y N a m e > S e c o n d   Y e a r   F u n d i n g < / D i s p l a y N a m e > < V i s i b l e > F a l s e < / V i s i b l e > < / i t e m > < i t e m > < M e a s u r e N a m e > T h i r d   Y e a r   F u n d i n g < / M e a s u r e N a m e > < D i s p l a y N a m e > T h i r d   Y e a r   F u n d i n g < / D i s p l a y N a m e > < V i s i b l e > F a l s e < / V i s i b l e > < / i t e m > < / C a l c u l a t e d F i e l d s > < S A H o s t H a s h > 0 < / S A H o s t H a s h > < G e m i n i F i e l d L i s t V i s i b l e > T r u e < / G e m i n i F i e l d L i s t V i s i b l e > < / S e t t i n g s > ] ] > < / C u s t o m C o n t e n t > < / G e m i n i > 
</file>

<file path=customXml/item3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 T a b l e 1 < / K e y > < V a l u e   x m l n s : a = " h t t p : / / s c h e m a s . d a t a c o n t r a c t . o r g / 2 0 0 4 / 0 7 / M i c r o s o f t . A n a l y s i s S e r v i c e s . C o m m o n " > < a : H a s F o c u s > t r u e < / a : H a s F o c u s > < a : S i z e A t D p i 9 6 > 2 7 0 < / a : S i z e A t D p i 9 6 > < a : V i s i b l e > t r u e < / a : V i s i b l e > < / V a l u e > < / K e y V a l u e O f s t r i n g S a n d b o x E d i t o r . M e a s u r e G r i d S t a t e S c d E 3 5 R y > < K e y V a l u e O f s t r i n g S a n d b o x E d i t o r . M e a s u r e G r i d S t a t e S c d E 3 5 R y > < K e y > S t r a t e g i e s _ 1 f 3 1 6 b 7 b - 8 d b f - 4 b 5 7 - a a e c - 4 2 3 b 4 c 1 2 d 3 c 3 < / K e y > < V a l u e   x m l n s : a = " h t t p : / / s c h e m a s . d a t a c o n t r a c t . o r g / 2 0 0 4 / 0 7 / M i c r o s o f t . A n a l y s i s S e r v i c e s . C o m m o n " > < a : H a s F o c u s > t r u e < / a : H a s F o c u s > < a : S i z e A t D p i 9 6 > 1 4 3 < / a : S i z e A t D p i 9 6 > < a : V i s i b l e > t r u e < / a : V i s i b l e > < / V a l u e > < / K e y V a l u e O f s t r i n g S a n d b o x E d i t o r . M e a s u r e G r i d S t a t e S c d E 3 5 R y > < K e y V a l u e O f s t r i n g S a n d b o x E d i t o r . M e a s u r e G r i d S t a t e S c d E 3 5 R y > < K e y > S t r a t e g i e s     R e q u e s t _ 4 9 f 5 6 8 1 a - 8 f 3 8 - 4 2 6 9 - 8 9 0 b - c 1 5 d 6 9 b 3 e 1 5 6 < / K e y > < V a l u e   x m l n s : a = " h t t p : / / s c h e m a s . d a t a c o n t r a c t . o r g / 2 0 0 4 / 0 7 / M i c r o s o f t . A n a l y s i s S e r v i c e s . C o m m o n " > < a : H a s F o c u s > t r u e < / a : H a s F o c u s > < a : S i z e A t D p i 9 6 > 1 4 3 < / a : S i z e A t D p i 9 6 > < a : V i s i b l e > t r u e < / a : V i s i b l e > < / V a l u e > < / K e y V a l u e O f s t r i n g S a n d b o x E d i t o r . M e a s u r e G r i d S t a t e S c d E 3 5 R y > < K e y V a l u e O f s t r i n g S a n d b o x E d i t o r . M e a s u r e G r i d S t a t e S c d E 3 5 R y > < K e y > S t r a t e g i e s   F i l t e r _ 2 0 d 0 b 7 a 5 - 9 7 e 8 - 4 e 5 d - a d 4 c - 5 2 8 9 4 4 8 5 6 4 7 0 < / K e y > < V a l u e   x m l n s : a = " h t t p : / / s c h e m a s . d a t a c o n t r a c t . o r g / 2 0 0 4 / 0 7 / M i c r o s o f t . A n a l y s i s S e r v i c e s . C o m m o n " > < a : H a s F o c u s > t r u e < / a : H a s F o c u s > < a : S i z e A t D p i 9 6 > 1 4 3 < / a : S i z e A t D p i 9 6 > < a : V i s i b l e > t r u e < / a : V i s i b l e > < / V a l u e > < / K e y V a l u e O f s t r i n g S a n d b o x E d i t o r . M e a s u r e G r i d S t a t e S c d E 3 5 R y > < / A r r a y O f K e y V a l u e O f s t r i n g S a n d b o x E d i t o r . M e a s u r e G r i d S t a t e S c d E 3 5 R y > ] ] > < / C u s t o m C o n t e n t > < / G e m i n i > 
</file>

<file path=customXml/item38.xml>��< ? x m l   v e r s i o n = " 1 . 0 "   e n c o d i n g = " U T F - 1 6 " ? > < G e m i n i   x m l n s = " h t t p : / / g e m i n i / p i v o t c u s t o m i z a t i o n / P o w e r P i v o t V e r s i o n " > < C u s t o m C o n t e n t > < ! [ C D A T A [ 2 0 1 5 . 1 3 0 . 1 6 0 5 . 9 1 3 ] ] > < / C u s t o m C o n t e n t > < / G e m i n i > 
</file>

<file path=customXml/item39.xml><?xml version="1.0" encoding="utf-8"?>
<ct:contentTypeSchema xmlns:ct="http://schemas.microsoft.com/office/2006/metadata/contentType" xmlns:ma="http://schemas.microsoft.com/office/2006/metadata/properties/metaAttributes" ct:_="" ma:_="" ma:contentTypeName="Document" ma:contentTypeID="0x010100524C61878930354AA60D80EAE4C1A7AE" ma:contentTypeVersion="13" ma:contentTypeDescription="Create a new document." ma:contentTypeScope="" ma:versionID="0e5a1a16208466255396096257aedf3d">
  <xsd:schema xmlns:xsd="http://www.w3.org/2001/XMLSchema" xmlns:xs="http://www.w3.org/2001/XMLSchema" xmlns:p="http://schemas.microsoft.com/office/2006/metadata/properties" xmlns:ns2="e4a3c355-1d8c-47df-9638-d490a6370467" xmlns:ns3="cafbeb0b-07d2-4b4e-9a20-c861557ab230" targetNamespace="http://schemas.microsoft.com/office/2006/metadata/properties" ma:root="true" ma:fieldsID="ea36259913c968ae95e1a331c13b90a5" ns2:_="" ns3:_="">
    <xsd:import namespace="e4a3c355-1d8c-47df-9638-d490a6370467"/>
    <xsd:import namespace="cafbeb0b-07d2-4b4e-9a20-c861557ab2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a3c355-1d8c-47df-9638-d490a63704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ca6aeba-1d2c-45bc-9e3a-55fc3c9067b9"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fbeb0b-07d2-4b4e-9a20-c861557ab23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54d51d6-c99c-4ac4-8f83-0063fd562dcc}" ma:internalName="TaxCatchAll" ma:showField="CatchAllData" ma:web="cafbeb0b-07d2-4b4e-9a20-c861557ab23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G e m i n i   x m l n s = " h t t p : / / g e m i n i / p i v o t c u s t o m i z a t i o n / c b 6 b 1 1 5 a - 8 9 8 5 - 4 5 b c - a c 3 1 - b e 1 a c 2 7 6 0 a 4 5 " > < C u s t o m C o n t e n t > < ! [ C D A T A [ < ? x m l   v e r s i o n = " 1 . 0 "   e n c o d i n g = " u t f - 1 6 " ? > < S e t t i n g s > < C a l c u l a t e d F i e l d s > < i t e m > < M e a s u r e N a m e > M a x   R e q u e s t e d < / M e a s u r e N a m e > < D i s p l a y N a m e > M a x   R e q u e s t e d < / D i s p l a y N a m e > < V i s i b l e > F a l s e < / V i s i b l e > < / i t e m > < i t e m > < M e a s u r e N a m e > M i n   R e q u e s t e d < / M e a s u r e N a m e > < D i s p l a y N a m e > M i n   R e q u e s t e d < / D i s p l a y N a m e > < V i s i b l e > F a l s e < / V i s i b l e > < / i t e m > < i t e m > < M e a s u r e N a m e > M e d i a n   R e q u e s t e d < / M e a s u r e N a m e > < D i s p l a y N a m e > M e d i a n   R e q u e s t e d < / D i s p l a y N a m e > < V i s i b l e > F a l s e < / V i s i b l e > < / i t e m > < i t e m > < M e a s u r e N a m e > M e a n   R e q u e s t e d < / M e a s u r e N a m e > < D i s p l a y N a m e > M e a n   R e q u e s t e d < / D i s p l a y N a m e > < V i s i b l e > F a l s e < / V i s i b l e > < / i t e m > < i t e m > < M e a s u r e N a m e > M a x   F u n d e d < / M e a s u r e N a m e > < D i s p l a y N a m e > M a x   F u n d e d < / D i s p l a y N a m e > < V i s i b l e > F a l s e < / V i s i b l e > < / i t e m > < i t e m > < M e a s u r e N a m e > M i n   F u n d e d < / M e a s u r e N a m e > < D i s p l a y N a m e > M i n   F u n d e d < / D i s p l a y N a m e > < V i s i b l e > F a l s e < / V i s i b l e > < / i t e m > < i t e m > < M e a s u r e N a m e > M e d i a n   F u n d e d < / M e a s u r e N a m e > < D i s p l a y N a m e > M e d i a n   F u n d e d < / D i s p l a y N a m e > < V i s i b l e > F a l s e < / V i s i b l e > < / i t e m > < i t e m > < M e a s u r e N a m e > M e a n   F u n d e d < / M e a s u r e N a m e > < D i s p l a y N a m e > M e a n   F u n d e d < / D i s p l a y N a m e > < V i s i b l e > F a l s e < / V i s i b l e > < / i t e m > < i t e m > < M e a s u r e N a m e > P r o j e c t s < / M e a s u r e N a m e > < D i s p l a y N a m e > P r o j e c t s < / D i s p l a y N a m e > < V i s i b l e > F a l s e < / V i s i b l e > < / i t e m > < i t e m > < M e a s u r e N a m e > M u l t i - Y e a r   P r o j e c t s < / M e a s u r e N a m e > < D i s p l a y N a m e > M u l t i - Y e a r   P r o j e c t s < / D i s p l a y N a m e > < V i s i b l e > F a l s e < / V i s i b l e > < / i t e m > < i t e m > < M e a s u r e N a m e > R e q u e s t e d   A m o u n t < / M e a s u r e N a m e > < D i s p l a y N a m e > R e q u e s t e d   A m o u n t < / D i s p l a y N a m e > < V i s i b l e > F a l s e < / V i s i b l e > < / i t e m > < i t e m > < M e a s u r e N a m e > F u n d e d   A m o u n t < / M e a s u r e N a m e > < D i s p l a y N a m e > F u n d e d   A m o u n t < / D i s p l a y N a m e > < V i s i b l e > F a l s e < / V i s i b l e > < / i t e m > < i t e m > < M e a s u r e N a m e > F i r s t   Y e a r   F u n d s < / M e a s u r e N a m e > < D i s p l a y N a m e > F i r s t   Y e a r   F u n d s < / D i s p l a y N a m e > < V i s i b l e > F a l s e < / V i s i b l e > < / i t e m > < i t e m > < M e a s u r e N a m e > S e c o n d   Y e a r   F u n d s < / M e a s u r e N a m e > < D i s p l a y N a m e > S e c o n d   Y e a r   F u n d s < / D i s p l a y N a m e > < V i s i b l e > F a l s e < / V i s i b l e > < / i t e m > < i t e m > < M e a s u r e N a m e > T h i r d   Y e a r   F u n d s < / M e a s u r e N a m e > < D i s p l a y N a m e > T h i r d   Y e a r   F u n d s < / D i s p l a y N a m e > < V i s i b l e > F a l s e < / V i s i b l e > < / i t e m > < i t e m > < M e a s u r e N a m e > 2 0 2 0   U n s p e n t < / M e a s u r e N a m e > < D i s p l a y N a m e > 2 0 2 0   U n s p e n t < / D i s p l a y N a m e > < V i s i b l e > F a l s e < / V i s i b l e > < / i t e m > < i t e m > < M e a s u r e N a m e > 2 0 2 1   U n s p e n t < / M e a s u r e N a m e > < D i s p l a y N a m e > 2 0 2 1   U n s p e n t < / D i s p l a y N a m e > < V i s i b l e > F a l s e < / V i s i b l e > < / i t e m > < i t e m > < M e a s u r e N a m e > 2 0 2 2   U n s p e n t < / M e a s u r e N a m e > < D i s p l a y N a m e > 2 0 2 2   U n s p e n t < / D i s p l a y N a m e > < V i s i b l e > F a l s e < / V i s i b l e > < / i t e m > < i t e m > < M e a s u r e N a m e > 2 0 2 3   U n p s e n t < / M e a s u r e N a m e > < D i s p l a y N a m e > 2 0 2 3   U n p s e n t < / D i s p l a y N a m e > < V i s i b l e > F a l s e < / V i s i b l e > < / i t e m > < i t e m > < M e a s u r e N a m e > A d d i t i o n a l   E x i s t i n g   S l o t s   F u n d e d < / M e a s u r e N a m e > < D i s p l a y N a m e > A d d i t i o n a l   E x i s t i n g   S l o t s   F u n d e d < / D i s p l a y N a m e > < V i s i b l e > F a l s e < / V i s i b l e > < / i t e m > < i t e m > < M e a s u r e N a m e > N e w   S l o t s   F u n d e d < / M e a s u r e N a m e > < D i s p l a y N a m e > N e w   S l o t s   F u n d e d < / D i s p l a y N a m e > < V i s i b l e > F a l s e < / V i s i b l e > < / i t e m > < i t e m > < M e a s u r e N a m e > W e i g h t e d   A d d i t i o n a l   E x i s t i n g   S l o t s < / M e a s u r e N a m e > < D i s p l a y N a m e > W e i g h t e d   A d d i t i o n a l   E x i s t i n g   S l o t s < / D i s p l a y N a m e > < V i s i b l e > F a l s e < / V i s i b l e > < / i t e m > < i t e m > < M e a s u r e N a m e > W e i g h t e d   N e w   S l o t s < / M e a s u r e N a m e > < D i s p l a y N a m e > W e i g h t e d   N e w   S l o t s < / D i s p l a y N a m e > < V i s i b l e > F a l s e < / V i s i b l e > < / i t e m > < i t e m > < M e a s u r e N a m e > M a x   S c o r e < / M e a s u r e N a m e > < D i s p l a y N a m e > M a x   S c o r e < / D i s p l a y N a m e > < V i s i b l e > F a l s e < / V i s i b l e > < / i t e m > < i t e m > < M e a s u r e N a m e > M i n   S c o r e < / M e a s u r e N a m e > < D i s p l a y N a m e > M i n   S c o r e < / D i s p l a y N a m e > < V i s i b l e > F a l s e < / V i s i b l e > < / i t e m > < i t e m > < M e a s u r e N a m e > M e d i a n   S c o r e < / M e a s u r e N a m e > < D i s p l a y N a m e > M e d i a n   S c o r e < / D i s p l a y N a m e > < V i s i b l e > F a l s e < / V i s i b l e > < / i t e m > < i t e m > < M e a s u r e N a m e > M e a n   S c o r e < / M e a s u r e N a m e > < D i s p l a y N a m e > M e a n   S c o r e < / D i s p l a y N a m e > < V i s i b l e > F a l s e < / V i s i b l e > < / i t e m > < i t e m > < M e a s u r e N a m e > P r o j e c t s   F u n d e d < / M e a s u r e N a m e > < D i s p l a y N a m e > P r o j e c t s   F u n d e d < / D i s p l a y N a m e > < V i s i b l e > F a l s e < / V i s i b l e > < / i t e m > < i t e m > < M e a s u r e N a m e > M u l t i - Y e a r   P r o j e c t s   F u n d e d < / M e a s u r e N a m e > < D i s p l a y N a m e > M u l t i - Y e a r   P r o j e c t s   F u n d e d < / D i s p l a y N a m e > < V i s i b l e > F a l s e < / V i s i b l e > < / i t e m > < i t e m > < M e a s u r e N a m e > R e q u e s t < / M e a s u r e N a m e > < D i s p l a y N a m e > R e q u e s t < / D i s p l a y N a m e > < V i s i b l e > F a l s e < / V i s i b l e > < / i t e m > < i t e m > < M e a s u r e N a m e > F i r s t   Y e a r   F u n d i n g < / M e a s u r e N a m e > < D i s p l a y N a m e > F i r s t   Y e a r   F u n d i n g < / D i s p l a y N a m e > < V i s i b l e > F a l s e < / V i s i b l e > < / i t e m > < i t e m > < M e a s u r e N a m e > S e c o n d   Y e a r   F u n d i n g < / M e a s u r e N a m e > < D i s p l a y N a m e > S e c o n d   Y e a r   F u n d i n g < / D i s p l a y N a m e > < V i s i b l e > F a l s e < / V i s i b l e > < / i t e m > < i t e m > < M e a s u r e N a m e > T h i r d   Y e a r   F u n d i n g < / M e a s u r e N a m e > < D i s p l a y N a m e > T h i r d   Y e a r   F u n d i n g < / D i s p l a y N a m e > < V i s i b l e > F a l s e < / V i s i b l e > < / i t e m > < / C a l c u l a t e d F i e l d s > < S A H o s t H a s h > 0 < / S A H o s t H a s h > < G e m i n i F i e l d L i s t V i s i b l e > T r u e < / G e m i n i F i e l d L i s t V i s i b l e > < / S e t t i n g s > ] ] > < / C u s t o m C o n t e n t > < / G e m i n i > 
</file>

<file path=customXml/item40.xml><?xml version="1.0" encoding="utf-8"?>
<?mso-contentType ?>
<FormTemplates xmlns="http://schemas.microsoft.com/sharepoint/v3/contenttype/forms">
  <Display>DocumentLibraryForm</Display>
  <Edit>DocumentLibraryForm</Edit>
  <New>DocumentLibraryForm</New>
</FormTemplates>
</file>

<file path=customXml/item41.xml><?xml version="1.0" encoding="utf-8"?>
<p:properties xmlns:p="http://schemas.microsoft.com/office/2006/metadata/properties" xmlns:xsi="http://www.w3.org/2001/XMLSchema-instance" xmlns:pc="http://schemas.microsoft.com/office/infopath/2007/PartnerControls">
  <documentManagement>
    <TaxCatchAll xmlns="cafbeb0b-07d2-4b4e-9a20-c861557ab230" xsi:nil="true"/>
    <lcf76f155ced4ddcb4097134ff3c332f xmlns="e4a3c355-1d8c-47df-9638-d490a6370467">
      <Terms xmlns="http://schemas.microsoft.com/office/infopath/2007/PartnerControls"/>
    </lcf76f155ced4ddcb4097134ff3c332f>
  </documentManagement>
</p:properties>
</file>

<file path=customXml/item5.xml>��< ? x m l   v e r s i o n = " 1 . 0 "   e n c o d i n g = " U T F - 1 6 " ? > < G e m i n i   x m l n s = " h t t p : / / g e m i n i / p i v o t c u s t o m i z a t i o n / e e 6 a a 7 b c - a 2 e d - 4 e e 7 - 8 f 2 e - 2 c 9 8 3 0 b 5 5 3 b 6 " > < C u s t o m C o n t e n t > < ! [ C D A T A [ < ? x m l   v e r s i o n = " 1 . 0 "   e n c o d i n g = " u t f - 1 6 " ? > < S e t t i n g s > < C a l c u l a t e d F i e l d s > < i t e m > < M e a s u r e N a m e > M a x   R e q u e s t e d < / M e a s u r e N a m e > < D i s p l a y N a m e > M a x   R e q u e s t e d < / D i s p l a y N a m e > < V i s i b l e > F a l s e < / V i s i b l e > < / i t e m > < i t e m > < M e a s u r e N a m e > M i n   R e q u e s t e d < / M e a s u r e N a m e > < D i s p l a y N a m e > M i n   R e q u e s t e d < / D i s p l a y N a m e > < V i s i b l e > F a l s e < / V i s i b l e > < / i t e m > < i t e m > < M e a s u r e N a m e > M e d i a n   R e q u e s t e d < / M e a s u r e N a m e > < D i s p l a y N a m e > M e d i a n   R e q u e s t e d < / D i s p l a y N a m e > < V i s i b l e > F a l s e < / V i s i b l e > < / i t e m > < i t e m > < M e a s u r e N a m e > M e a n   R e q u e s t e d < / M e a s u r e N a m e > < D i s p l a y N a m e > M e a n   R e q u e s t e d < / D i s p l a y N a m e > < V i s i b l e > F a l s e < / V i s i b l e > < / i t e m > < i t e m > < M e a s u r e N a m e > M a x   F u n d e d < / M e a s u r e N a m e > < D i s p l a y N a m e > M a x   F u n d e d < / D i s p l a y N a m e > < V i s i b l e > F a l s e < / V i s i b l e > < / i t e m > < i t e m > < M e a s u r e N a m e > M i n   F u n d e d < / M e a s u r e N a m e > < D i s p l a y N a m e > M i n   F u n d e d < / D i s p l a y N a m e > < V i s i b l e > F a l s e < / V i s i b l e > < / i t e m > < i t e m > < M e a s u r e N a m e > M e d i a n   F u n d e d < / M e a s u r e N a m e > < D i s p l a y N a m e > M e d i a n   F u n d e d < / D i s p l a y N a m e > < V i s i b l e > F a l s e < / V i s i b l e > < / i t e m > < i t e m > < M e a s u r e N a m e > M e a n   F u n d e d < / M e a s u r e N a m e > < D i s p l a y N a m e > M e a n   F u n d e d < / D i s p l a y N a m e > < V i s i b l e > F a l s e < / V i s i b l e > < / i t e m > < i t e m > < M e a s u r e N a m e > P r o j e c t s < / M e a s u r e N a m e > < D i s p l a y N a m e > P r o j e c t s < / D i s p l a y N a m e > < V i s i b l e > F a l s e < / V i s i b l e > < / i t e m > < i t e m > < M e a s u r e N a m e > M u l t i - Y e a r   P r o j e c t s < / M e a s u r e N a m e > < D i s p l a y N a m e > M u l t i - Y e a r   P r o j e c t s < / D i s p l a y N a m e > < V i s i b l e > F a l s e < / V i s i b l e > < / i t e m > < i t e m > < M e a s u r e N a m e > R e q u e s t e d   A m o u n t < / M e a s u r e N a m e > < D i s p l a y N a m e > R e q u e s t e d   A m o u n t < / D i s p l a y N a m e > < V i s i b l e > F a l s e < / V i s i b l e > < / i t e m > < i t e m > < M e a s u r e N a m e > F u n d e d   A m o u n t < / M e a s u r e N a m e > < D i s p l a y N a m e > F u n d e d   A m o u n t < / D i s p l a y N a m e > < V i s i b l e > F a l s e < / V i s i b l e > < / i t e m > < i t e m > < M e a s u r e N a m e > F i r s t   Y e a r   F u n d s < / M e a s u r e N a m e > < D i s p l a y N a m e > F i r s t   Y e a r   F u n d s < / D i s p l a y N a m e > < V i s i b l e > F a l s e < / V i s i b l e > < / i t e m > < i t e m > < M e a s u r e N a m e > S e c o n d   Y e a r   F u n d s < / M e a s u r e N a m e > < D i s p l a y N a m e > S e c o n d   Y e a r   F u n d s < / D i s p l a y N a m e > < V i s i b l e > F a l s e < / V i s i b l e > < / i t e m > < i t e m > < M e a s u r e N a m e > 2 0 2 0   U n s p e n t < / M e a s u r e N a m e > < D i s p l a y N a m e > 2 0 2 0   U n s p e n t < / D i s p l a y N a m e > < V i s i b l e > F a l s e < / V i s i b l e > < / i t e m > < i t e m > < M e a s u r e N a m e > 2 0 2 1   U n s p e n t < / M e a s u r e N a m e > < D i s p l a y N a m e > 2 0 2 1   U n s p e n t < / D i s p l a y N a m e > < V i s i b l e > F a l s e < / V i s i b l e > < / i t e m > < i t e m > < M e a s u r e N a m e > 2 0 2 2   U n s p e n t < / M e a s u r e N a m e > < D i s p l a y N a m e > 2 0 2 2   U n s p e n t < / D i s p l a y N a m e > < V i s i b l e > F a l s e < / V i s i b l e > < / i t e m > < i t e m > < M e a s u r e N a m e > 2 0 2 3   U n p s e n t < / M e a s u r e N a m e > < D i s p l a y N a m e > 2 0 2 3   U n p s e n t < / D i s p l a y N a m e > < V i s i b l e > F a l s e < / V i s i b l e > < / i t e m > < i t e m > < M e a s u r e N a m e > A d d i t i o n a l   E x i s t i n g   S l o t s   F u n d e d < / M e a s u r e N a m e > < D i s p l a y N a m e > A d d i t i o n a l   E x i s t i n g   S l o t s   F u n d e d < / D i s p l a y N a m e > < V i s i b l e > F a l s e < / V i s i b l e > < / i t e m > < i t e m > < M e a s u r e N a m e > N e w   S l o t s   F u n d e d < / M e a s u r e N a m e > < D i s p l a y N a m e > N e w   S l o t s   F u n d e d < / D i s p l a y N a m e > < V i s i b l e > F a l s e < / V i s i b l e > < / i t e m > < i t e m > < M e a s u r e N a m e > W e i g h t e d   A d d i t i o n a l   E x i s t i n g   S l o t s < / M e a s u r e N a m e > < D i s p l a y N a m e > W e i g h t e d   A d d i t i o n a l   E x i s t i n g   S l o t s < / D i s p l a y N a m e > < V i s i b l e > F a l s e < / V i s i b l e > < / i t e m > < i t e m > < M e a s u r e N a m e > W e i g h t e d   N e w   S l o t s < / M e a s u r e N a m e > < D i s p l a y N a m e > W e i g h t e d   N e w   S l o t s < / D i s p l a y N a m e > < V i s i b l e > F a l s e < / V i s i b l e > < / i t e m > < i t e m > < M e a s u r e N a m e > M a x   S c o r e < / M e a s u r e N a m e > < D i s p l a y N a m e > M a x   S c o r e < / D i s p l a y N a m e > < V i s i b l e > F a l s e < / V i s i b l e > < / i t e m > < i t e m > < M e a s u r e N a m e > M i n   S c o r e < / M e a s u r e N a m e > < D i s p l a y N a m e > M i n   S c o r e < / D i s p l a y N a m e > < V i s i b l e > F a l s e < / V i s i b l e > < / i t e m > < i t e m > < M e a s u r e N a m e > M e d i a n   S c o r e < / M e a s u r e N a m e > < D i s p l a y N a m e > M e d i a n   S c o r e < / D i s p l a y N a m e > < V i s i b l e > F a l s e < / V i s i b l e > < / i t e m > < i t e m > < M e a s u r e N a m e > M e a n   S c o r e < / M e a s u r e N a m e > < D i s p l a y N a m e > M e a n   S c o r e < / D i s p l a y N a m e > < V i s i b l e > F a l s e < / V i s i b l e > < / i t e m > < i t e m > < M e a s u r e N a m e > P r o j e c t s   F u n d e d < / M e a s u r e N a m e > < D i s p l a y N a m e > P r o j e c t s   F u n d e d < / D i s p l a y N a m e > < V i s i b l e > F a l s e < / V i s i b l e > < / i t e m > < i t e m > < M e a s u r e N a m e > M u l t i - Y e a r   P r o j e c t s   F u n d e d < / M e a s u r e N a m e > < D i s p l a y N a m e > M u l t i - Y e a r   P r o j e c t s   F u n d e d < / D i s p l a y N a m e > < V i s i b l e > F a l s e < / V i s i b l e > < / i t e m > < i t e m > < M e a s u r e N a m e > T h i r d   Y e a r   F u n d s < / M e a s u r e N a m e > < D i s p l a y N a m e > T h i r d   Y e a r   F u n d s < / D i s p l a y N a m e > < V i s i b l e > F a l s e < / V i s i b l e > < / i t e m > < i t e m > < M e a s u r e N a m e > R e q u e s t < / M e a s u r e N a m e > < D i s p l a y N a m e > R e q u e s t < / D i s p l a y N a m e > < V i s i b l e > F a l s e < / V i s i b l e > < / i t e m > < i t e m > < M e a s u r e N a m e > F i r s t   Y e a r   F u n d i n g < / M e a s u r e N a m e > < D i s p l a y N a m e > F i r s t   Y e a r   F u n d i n g < / D i s p l a y N a m e > < V i s i b l e > F a l s e < / V i s i b l e > < / i t e m > < i t e m > < M e a s u r e N a m e > S e c o n d   Y e a r   F u n d i n g < / M e a s u r e N a m e > < D i s p l a y N a m e > S e c o n d   Y e a r   F u n d i n g < / D i s p l a y N a m e > < V i s i b l e > F a l s e < / V i s i b l e > < / i t e m > < i t e m > < M e a s u r e N a m e > T h i r d   Y e a r   F u n d i n g < / M e a s u r e N a m e > < D i s p l a y N a m e > T h i r d   Y e a r   F u n d i n g < / D i s p l a y N a m e > < V i s i b l e > F a l s e < / V i s i b l e > < / i t e m > < / C a l c u l a t e d F i e l d s > < S A H o s t H a s h > 0 < / S A H o s t H a s h > < G e m i n i F i e l d L i s t V i s i b l e > T r u e < / G e m i n i F i e l d L i s t V i s i b l e > < / S e t t i n g s > ] ] > < / C u s t o m C o n t e n t > < / G e m i n i > 
</file>

<file path=customXml/item6.xml>��< ? x m l   v e r s i o n = " 1 . 0 "   e n c o d i n g = " U T F - 1 6 " ? > < G e m i n i   x m l n s = " h t t p : / / g e m i n i / p i v o t c u s t o m i z a t i o n / C l i e n t W i n d o w X M L " > < C u s t o m C o n t e n t > < ! [ C D A T A [ T a b l e 1 ] ] > < / C u s t o m C o n t e n t > < / G e m i n i > 
</file>

<file path=customXml/item7.xml>��< ? x m l   v e r s i o n = " 1 . 0 "   e n c o d i n g = " U T F - 1 6 " ? > < G e m i n i   x m l n s = " h t t p : / / g e m i n i / p i v o t c u s t o m i z a t i o n / 7 d c e 0 7 3 2 - 9 0 4 d - 4 5 1 2 - 9 c a 0 - 7 4 3 2 0 2 1 c 5 a 5 0 " > < C u s t o m C o n t e n t > < ! [ C D A T A [ < ? x m l   v e r s i o n = " 1 . 0 "   e n c o d i n g = " u t f - 1 6 " ? > < S e t t i n g s > < C a l c u l a t e d F i e l d s > < i t e m > < M e a s u r e N a m e > M a x   R e q u e s t e d < / M e a s u r e N a m e > < D i s p l a y N a m e > M a x   R e q u e s t e d < / D i s p l a y N a m e > < V i s i b l e > F a l s e < / V i s i b l e > < / i t e m > < i t e m > < M e a s u r e N a m e > M i n   R e q u e s t e d < / M e a s u r e N a m e > < D i s p l a y N a m e > M i n   R e q u e s t e d < / D i s p l a y N a m e > < V i s i b l e > F a l s e < / V i s i b l e > < / i t e m > < i t e m > < M e a s u r e N a m e > M e d i a n   R e q u e s t e d < / M e a s u r e N a m e > < D i s p l a y N a m e > M e d i a n   R e q u e s t e d < / D i s p l a y N a m e > < V i s i b l e > F a l s e < / V i s i b l e > < / i t e m > < i t e m > < M e a s u r e N a m e > M e a n   R e q u e s t e d < / M e a s u r e N a m e > < D i s p l a y N a m e > M e a n   R e q u e s t e d < / D i s p l a y N a m e > < V i s i b l e > F a l s e < / V i s i b l e > < / i t e m > < i t e m > < M e a s u r e N a m e > M a x   F u n d e d < / M e a s u r e N a m e > < D i s p l a y N a m e > M a x   F u n d e d < / D i s p l a y N a m e > < V i s i b l e > F a l s e < / V i s i b l e > < / i t e m > < i t e m > < M e a s u r e N a m e > M i n   F u n d e d < / M e a s u r e N a m e > < D i s p l a y N a m e > M i n   F u n d e d < / D i s p l a y N a m e > < V i s i b l e > F a l s e < / V i s i b l e > < / i t e m > < i t e m > < M e a s u r e N a m e > M e d i a n   F u n d e d < / M e a s u r e N a m e > < D i s p l a y N a m e > M e d i a n   F u n d e d < / D i s p l a y N a m e > < V i s i b l e > F a l s e < / V i s i b l e > < / i t e m > < i t e m > < M e a s u r e N a m e > M e a n   F u n d e d < / M e a s u r e N a m e > < D i s p l a y N a m e > M e a n   F u n d e d < / D i s p l a y N a m e > < V i s i b l e > F a l s e < / V i s i b l e > < / i t e m > < i t e m > < M e a s u r e N a m e > P r o j e c t s < / M e a s u r e N a m e > < D i s p l a y N a m e > P r o j e c t s < / D i s p l a y N a m e > < V i s i b l e > F a l s e < / V i s i b l e > < / i t e m > < i t e m > < M e a s u r e N a m e > M u l t i - Y e a r   P r o j e c t s < / M e a s u r e N a m e > < D i s p l a y N a m e > M u l t i - Y e a r   P r o j e c t s < / D i s p l a y N a m e > < V i s i b l e > F a l s e < / V i s i b l e > < / i t e m > < i t e m > < M e a s u r e N a m e > R e q u e s t e d   A m o u n t < / M e a s u r e N a m e > < D i s p l a y N a m e > R e q u e s t e d   A m o u n t < / D i s p l a y N a m e > < V i s i b l e > F a l s e < / V i s i b l e > < / i t e m > < i t e m > < M e a s u r e N a m e > F u n d e d   A m o u n t < / M e a s u r e N a m e > < D i s p l a y N a m e > F u n d e d   A m o u n t < / D i s p l a y N a m e > < V i s i b l e > F a l s e < / V i s i b l e > < / i t e m > < i t e m > < M e a s u r e N a m e > F i r s t   Y e a r   F u n d s < / M e a s u r e N a m e > < D i s p l a y N a m e > F i r s t   Y e a r   F u n d s < / D i s p l a y N a m e > < V i s i b l e > F a l s e < / V i s i b l e > < / i t e m > < i t e m > < M e a s u r e N a m e > S e c o n d   Y e a r   F u n d s < / M e a s u r e N a m e > < D i s p l a y N a m e > S e c o n d   Y e a r   F u n d s < / D i s p l a y N a m e > < V i s i b l e > F a l s e < / V i s i b l e > < / i t e m > < i t e m > < M e a s u r e N a m e > 2 0 2 0   U n s p e n t < / M e a s u r e N a m e > < D i s p l a y N a m e > 2 0 2 0   U n s p e n t < / D i s p l a y N a m e > < V i s i b l e > F a l s e < / V i s i b l e > < / i t e m > < i t e m > < M e a s u r e N a m e > 2 0 2 1   U n s p e n t < / M e a s u r e N a m e > < D i s p l a y N a m e > 2 0 2 1   U n s p e n t < / D i s p l a y N a m e > < V i s i b l e > F a l s e < / V i s i b l e > < / i t e m > < i t e m > < M e a s u r e N a m e > 2 0 2 2   U n s p e n t < / M e a s u r e N a m e > < D i s p l a y N a m e > 2 0 2 2   U n s p e n t < / D i s p l a y N a m e > < V i s i b l e > F a l s e < / V i s i b l e > < / i t e m > < i t e m > < M e a s u r e N a m e > 2 0 2 3   U n p s e n t < / M e a s u r e N a m e > < D i s p l a y N a m e > 2 0 2 3   U n p s e n t < / D i s p l a y N a m e > < V i s i b l e > F a l s e < / V i s i b l e > < / i t e m > < i t e m > < M e a s u r e N a m e > A d d i t i o n a l   E x i s t i n g   S l o t s   F u n d e d < / M e a s u r e N a m e > < D i s p l a y N a m e > A d d i t i o n a l   E x i s t i n g   S l o t s   F u n d e d < / D i s p l a y N a m e > < V i s i b l e > F a l s e < / V i s i b l e > < / i t e m > < i t e m > < M e a s u r e N a m e > N e w   S l o t s   F u n d e d < / M e a s u r e N a m e > < D i s p l a y N a m e > N e w   S l o t s   F u n d e d < / D i s p l a y N a m e > < V i s i b l e > F a l s e < / V i s i b l e > < / i t e m > < i t e m > < M e a s u r e N a m e > W e i g h t e d   A d d i t i o n a l   E x i s t i n g   S l o t s < / M e a s u r e N a m e > < D i s p l a y N a m e > W e i g h t e d   A d d i t i o n a l   E x i s t i n g   S l o t s < / D i s p l a y N a m e > < V i s i b l e > F a l s e < / V i s i b l e > < / i t e m > < i t e m > < M e a s u r e N a m e > W e i g h t e d   N e w   S l o t s < / M e a s u r e N a m e > < D i s p l a y N a m e > W e i g h t e d   N e w   S l o t s < / D i s p l a y N a m e > < V i s i b l e > F a l s e < / V i s i b l e > < / i t e m > < i t e m > < M e a s u r e N a m e > M a x   S c o r e < / M e a s u r e N a m e > < D i s p l a y N a m e > M a x   S c o r e < / D i s p l a y N a m e > < V i s i b l e > F a l s e < / V i s i b l e > < / i t e m > < i t e m > < M e a s u r e N a m e > M i n   S c o r e < / M e a s u r e N a m e > < D i s p l a y N a m e > M i n   S c o r e < / D i s p l a y N a m e > < V i s i b l e > F a l s e < / V i s i b l e > < / i t e m > < i t e m > < M e a s u r e N a m e > M e d i a n   S c o r e < / M e a s u r e N a m e > < D i s p l a y N a m e > M e d i a n   S c o r e < / D i s p l a y N a m e > < V i s i b l e > F a l s e < / V i s i b l e > < / i t e m > < i t e m > < M e a s u r e N a m e > M e a n   S c o r e < / M e a s u r e N a m e > < D i s p l a y N a m e > M e a n   S c o r e < / D i s p l a y N a m e > < V i s i b l e > F a l s e < / V i s i b l e > < / i t e m > < i t e m > < M e a s u r e N a m e > P r o j e c t s   F u n d e d < / M e a s u r e N a m e > < D i s p l a y N a m e > P r o j e c t s   F u n d e d < / D i s p l a y N a m e > < V i s i b l e > F a l s e < / V i s i b l e > < / i t e m > < i t e m > < M e a s u r e N a m e > M u l t i - Y e a r   P r o j e c t s   F u n d e d < / M e a s u r e N a m e > < D i s p l a y N a m e > M u l t i - Y e a r   P r o j e c t s   F u n d e d < / D i s p l a y N a m e > < V i s i b l e > F a l s e < / V i s i b l e > < / i t e m > < i t e m > < M e a s u r e N a m e > T h i r d   Y e a r   F u n d s < / M e a s u r e N a m e > < D i s p l a y N a m e > T h i r d   Y e a r   F u n d s < / D i s p l a y N a m e > < V i s i b l e > F a l s e < / V i s i b l e > < / i t e m > < i t e m > < M e a s u r e N a m e > R e q u e s t < / M e a s u r e N a m e > < D i s p l a y N a m e > R e q u e s t < / D i s p l a y N a m e > < V i s i b l e > F a l s e < / V i s i b l e > < / i t e m > < i t e m > < M e a s u r e N a m e > F i r s t   Y e a r   F u n d i n g < / M e a s u r e N a m e > < D i s p l a y N a m e > F i r s t   Y e a r   F u n d i n g < / D i s p l a y N a m e > < V i s i b l e > F a l s e < / V i s i b l e > < / i t e m > < i t e m > < M e a s u r e N a m e > S e c o n d   Y e a r   F u n d i n g < / M e a s u r e N a m e > < D i s p l a y N a m e > S e c o n d   Y e a r   F u n d i n g < / D i s p l a y N a m e > < V i s i b l e > F a l s e < / V i s i b l e > < / i t e m > < i t e m > < M e a s u r e N a m e > T h i r d   Y e a r   F u n d i n g < / M e a s u r e N a m e > < D i s p l a y N a m e > T h i r d   Y e a r   F u n d i n g < / D i s p l a y N a m e > < V i s i b l e > F a l s e < / V i s i b l e > < / i t e m > < / C a l c u l a t e d F i e l d s > < S A H o s t H a s h > 0 < / S A H o s t H a s h > < G e m i n i F i e l d L i s t V i s i b l e > T r u e < / G e m i n i F i e l d L i s t V i s i b l e > < / S e t t i n g s > ] ] > < / C u s t o m C o n t e n t > < / G e m i n i > 
</file>

<file path=customXml/item8.xml>��< ? x m l   v e r s i o n = " 1 . 0 "   e n c o d i n g = " U T F - 1 6 " ? > < G e m i n i   x m l n s = " h t t p : / / g e m i n i / p i v o t c u s t o m i z a t i o n / 6 a b b 9 0 d a - f 1 9 e - 4 a a 7 - 8 f 6 d - c 9 b e 6 e c c d d 3 f " > < C u s t o m C o n t e n t > < ! [ C D A T A [ < ? x m l   v e r s i o n = " 1 . 0 "   e n c o d i n g = " u t f - 1 6 " ? > < S e t t i n g s > < C a l c u l a t e d F i e l d s > < i t e m > < M e a s u r e N a m e > M a x   R e q u e s t e d < / M e a s u r e N a m e > < D i s p l a y N a m e > M a x   R e q u e s t e d < / D i s p l a y N a m e > < V i s i b l e > F a l s e < / V i s i b l e > < / i t e m > < i t e m > < M e a s u r e N a m e > M i n   R e q u e s t e d < / M e a s u r e N a m e > < D i s p l a y N a m e > M i n   R e q u e s t e d < / D i s p l a y N a m e > < V i s i b l e > F a l s e < / V i s i b l e > < / i t e m > < i t e m > < M e a s u r e N a m e > M e d i a n   R e q u e s t e d < / M e a s u r e N a m e > < D i s p l a y N a m e > M e d i a n   R e q u e s t e d < / D i s p l a y N a m e > < V i s i b l e > F a l s e < / V i s i b l e > < / i t e m > < i t e m > < M e a s u r e N a m e > M e a n   R e q u e s t e d < / M e a s u r e N a m e > < D i s p l a y N a m e > M e a n   R e q u e s t e d < / D i s p l a y N a m e > < V i s i b l e > F a l s e < / V i s i b l e > < / i t e m > < i t e m > < M e a s u r e N a m e > M a x   F u n d e d < / M e a s u r e N a m e > < D i s p l a y N a m e > M a x   F u n d e d < / D i s p l a y N a m e > < V i s i b l e > F a l s e < / V i s i b l e > < / i t e m > < i t e m > < M e a s u r e N a m e > M i n   F u n d e d < / M e a s u r e N a m e > < D i s p l a y N a m e > M i n   F u n d e d < / D i s p l a y N a m e > < V i s i b l e > F a l s e < / V i s i b l e > < / i t e m > < i t e m > < M e a s u r e N a m e > M e d i a n   F u n d e d < / M e a s u r e N a m e > < D i s p l a y N a m e > M e d i a n   F u n d e d < / D i s p l a y N a m e > < V i s i b l e > F a l s e < / V i s i b l e > < / i t e m > < i t e m > < M e a s u r e N a m e > M e a n   F u n d e d < / M e a s u r e N a m e > < D i s p l a y N a m e > M e a n   F u n d e d < / D i s p l a y N a m e > < V i s i b l e > F a l s e < / V i s i b l e > < / i t e m > < i t e m > < M e a s u r e N a m e > P r o j e c t s < / M e a s u r e N a m e > < D i s p l a y N a m e > P r o j e c t s < / D i s p l a y N a m e > < V i s i b l e > F a l s e < / V i s i b l e > < / i t e m > < i t e m > < M e a s u r e N a m e > M u l t i - Y e a r   P r o j e c t s < / M e a s u r e N a m e > < D i s p l a y N a m e > M u l t i - Y e a r   P r o j e c t s < / D i s p l a y N a m e > < V i s i b l e > F a l s e < / V i s i b l e > < / i t e m > < i t e m > < M e a s u r e N a m e > R e q u e s t e d   A m o u n t < / M e a s u r e N a m e > < D i s p l a y N a m e > R e q u e s t e d   A m o u n t < / D i s p l a y N a m e > < V i s i b l e > F a l s e < / V i s i b l e > < / i t e m > < i t e m > < M e a s u r e N a m e > F u n d e d   A m o u n t < / M e a s u r e N a m e > < D i s p l a y N a m e > F u n d e d   A m o u n t < / D i s p l a y N a m e > < V i s i b l e > F a l s e < / V i s i b l e > < / i t e m > < i t e m > < M e a s u r e N a m e > F i r s t   Y e a r   F u n d s < / M e a s u r e N a m e > < D i s p l a y N a m e > F i r s t   Y e a r   F u n d s < / D i s p l a y N a m e > < V i s i b l e > F a l s e < / V i s i b l e > < / i t e m > < i t e m > < M e a s u r e N a m e > S e c o n d   Y e a r   F u n d s < / M e a s u r e N a m e > < D i s p l a y N a m e > S e c o n d   Y e a r   F u n d s < / D i s p l a y N a m e > < V i s i b l e > F a l s e < / V i s i b l e > < / i t e m > < i t e m > < M e a s u r e N a m e > T h i r d   Y e a r   F u n d s < / M e a s u r e N a m e > < D i s p l a y N a m e > T h i r d   Y e a r   F u n d s < / D i s p l a y N a m e > < V i s i b l e > F a l s e < / V i s i b l e > < / i t e m > < i t e m > < M e a s u r e N a m e > 2 0 2 0   U n s p e n t < / M e a s u r e N a m e > < D i s p l a y N a m e > 2 0 2 0   U n s p e n t < / D i s p l a y N a m e > < V i s i b l e > F a l s e < / V i s i b l e > < / i t e m > < i t e m > < M e a s u r e N a m e > 2 0 2 1   U n s p e n t < / M e a s u r e N a m e > < D i s p l a y N a m e > 2 0 2 1   U n s p e n t < / D i s p l a y N a m e > < V i s i b l e > F a l s e < / V i s i b l e > < / i t e m > < i t e m > < M e a s u r e N a m e > 2 0 2 2   U n s p e n t < / M e a s u r e N a m e > < D i s p l a y N a m e > 2 0 2 2   U n s p e n t < / D i s p l a y N a m e > < V i s i b l e > F a l s e < / V i s i b l e > < / i t e m > < i t e m > < M e a s u r e N a m e > 2 0 2 3   U n p s e n t < / M e a s u r e N a m e > < D i s p l a y N a m e > 2 0 2 3   U n p s e n t < / D i s p l a y N a m e > < V i s i b l e > F a l s e < / V i s i b l e > < / i t e m > < i t e m > < M e a s u r e N a m e > A d d i t i o n a l   E x i s t i n g   S l o t s   F u n d e d < / M e a s u r e N a m e > < D i s p l a y N a m e > A d d i t i o n a l   E x i s t i n g   S l o t s   F u n d e d < / D i s p l a y N a m e > < V i s i b l e > F a l s e < / V i s i b l e > < / i t e m > < i t e m > < M e a s u r e N a m e > N e w   S l o t s   F u n d e d < / M e a s u r e N a m e > < D i s p l a y N a m e > N e w   S l o t s   F u n d e d < / D i s p l a y N a m e > < V i s i b l e > F a l s e < / V i s i b l e > < / i t e m > < i t e m > < M e a s u r e N a m e > W e i g h t e d   A d d i t i o n a l   E x i s t i n g   S l o t s < / M e a s u r e N a m e > < D i s p l a y N a m e > W e i g h t e d   A d d i t i o n a l   E x i s t i n g   S l o t s < / D i s p l a y N a m e > < V i s i b l e > F a l s e < / V i s i b l e > < / i t e m > < i t e m > < M e a s u r e N a m e > W e i g h t e d   N e w   S l o t s < / M e a s u r e N a m e > < D i s p l a y N a m e > W e i g h t e d   N e w   S l o t s < / D i s p l a y N a m e > < V i s i b l e > F a l s e < / V i s i b l e > < / i t e m > < i t e m > < M e a s u r e N a m e > M a x   S c o r e < / M e a s u r e N a m e > < D i s p l a y N a m e > M a x   S c o r e < / D i s p l a y N a m e > < V i s i b l e > F a l s e < / V i s i b l e > < / i t e m > < i t e m > < M e a s u r e N a m e > M i n   S c o r e < / M e a s u r e N a m e > < D i s p l a y N a m e > M i n   S c o r e < / D i s p l a y N a m e > < V i s i b l e > F a l s e < / V i s i b l e > < / i t e m > < i t e m > < M e a s u r e N a m e > M e d i a n   S c o r e < / M e a s u r e N a m e > < D i s p l a y N a m e > M e d i a n   S c o r e < / D i s p l a y N a m e > < V i s i b l e > F a l s e < / V i s i b l e > < / i t e m > < i t e m > < M e a s u r e N a m e > M e a n   S c o r e < / M e a s u r e N a m e > < D i s p l a y N a m e > M e a n   S c o r e < / D i s p l a y N a m e > < V i s i b l e > F a l s e < / V i s i b l e > < / i t e m > < i t e m > < M e a s u r e N a m e > P r o j e c t s   F u n d e d < / M e a s u r e N a m e > < D i s p l a y N a m e > P r o j e c t s   F u n d e d < / D i s p l a y N a m e > < V i s i b l e > F a l s e < / V i s i b l e > < / i t e m > < i t e m > < M e a s u r e N a m e > M u l t i - Y e a r   P r o j e c t s   F u n d e d < / M e a s u r e N a m e > < D i s p l a y N a m e > M u l t i - Y e a r   P r o j e c t s   F u n d e d < / D i s p l a y N a m e > < V i s i b l e > F a l s e < / V i s i b l e > < / i t e m > < i t e m > < M e a s u r e N a m e > R e q u e s t < / M e a s u r e N a m e > < D i s p l a y N a m e > R e q u e s t < / D i s p l a y N a m e > < V i s i b l e > F a l s e < / V i s i b l e > < / i t e m > < i t e m > < M e a s u r e N a m e > F i r s t   Y e a r   F u n d i n g < / M e a s u r e N a m e > < D i s p l a y N a m e > F i r s t   Y e a r   F u n d i n g < / D i s p l a y N a m e > < V i s i b l e > F a l s e < / V i s i b l e > < / i t e m > < i t e m > < M e a s u r e N a m e > S e c o n d   Y e a r   F u n d i n g < / M e a s u r e N a m e > < D i s p l a y N a m e > S e c o n d   Y e a r   F u n d i n g < / D i s p l a y N a m e > < V i s i b l e > F a l s e < / V i s i b l e > < / i t e m > < i t e m > < M e a s u r e N a m e > T h i r d   Y e a r   F u n d i n g < / M e a s u r e N a m e > < D i s p l a y N a m e > T h i r d   Y e a r   F u n d i n g < / D i s p l a y N a m e > < V i s i b l e > F a l s e < / V i s i b l e > < / i t e m > < / C a l c u l a t e d F i e l d s > < S A H o s t H a s h > 0 < / S A H o s t H a s h > < G e m i n i F i e l d L i s t V i s i b l e > T r u e < / G e m i n i F i e l d L i s t V i s i b l e > < / S e t t i n g s > ] ] > < / C u s t o m C o n t e n t > < / G e m i n i > 
</file>

<file path=customXml/item9.xml>��< ? x m l   v e r s i o n = " 1 . 0 "   e n c o d i n g = " U T F - 1 6 " ? > < G e m i n i   x m l n s = " h t t p : / / g e m i n i / p i v o t c u s t o m i z a t i o n / 1 2 2 d 8 8 d 2 - 1 0 1 3 - 4 9 c 3 - 9 a b 9 - e 9 4 a 0 f 5 2 0 5 2 7 " > < C u s t o m C o n t e n t > < ! [ C D A T A [ < ? x m l   v e r s i o n = " 1 . 0 "   e n c o d i n g = " u t f - 1 6 " ? > < S e t t i n g s > < C a l c u l a t e d F i e l d s > < i t e m > < M e a s u r e N a m e > M a x   R e q u e s t e d < / M e a s u r e N a m e > < D i s p l a y N a m e > M a x   R e q u e s t e d < / D i s p l a y N a m e > < V i s i b l e > F a l s e < / V i s i b l e > < / i t e m > < i t e m > < M e a s u r e N a m e > M i n   R e q u e s t e d < / M e a s u r e N a m e > < D i s p l a y N a m e > M i n   R e q u e s t e d < / D i s p l a y N a m e > < V i s i b l e > F a l s e < / V i s i b l e > < / i t e m > < i t e m > < M e a s u r e N a m e > M e d i a n   R e q u e s t e d < / M e a s u r e N a m e > < D i s p l a y N a m e > M e d i a n   R e q u e s t e d < / D i s p l a y N a m e > < V i s i b l e > F a l s e < / V i s i b l e > < / i t e m > < i t e m > < M e a s u r e N a m e > M e a n   R e q u e s t e d < / M e a s u r e N a m e > < D i s p l a y N a m e > M e a n   R e q u e s t e d < / D i s p l a y N a m e > < V i s i b l e > F a l s e < / V i s i b l e > < / i t e m > < i t e m > < M e a s u r e N a m e > M a x   F u n d e d < / M e a s u r e N a m e > < D i s p l a y N a m e > M a x   F u n d e d < / D i s p l a y N a m e > < V i s i b l e > F a l s e < / V i s i b l e > < / i t e m > < i t e m > < M e a s u r e N a m e > M i n   F u n d e d < / M e a s u r e N a m e > < D i s p l a y N a m e > M i n   F u n d e d < / D i s p l a y N a m e > < V i s i b l e > F a l s e < / V i s i b l e > < / i t e m > < i t e m > < M e a s u r e N a m e > M e d i a n   F u n d e d < / M e a s u r e N a m e > < D i s p l a y N a m e > M e d i a n   F u n d e d < / D i s p l a y N a m e > < V i s i b l e > F a l s e < / V i s i b l e > < / i t e m > < i t e m > < M e a s u r e N a m e > M e a n   F u n d e d < / M e a s u r e N a m e > < D i s p l a y N a m e > M e a n   F u n d e d < / D i s p l a y N a m e > < V i s i b l e > F a l s e < / V i s i b l e > < / i t e m > < i t e m > < M e a s u r e N a m e > P r o j e c t s < / M e a s u r e N a m e > < D i s p l a y N a m e > P r o j e c t s < / D i s p l a y N a m e > < V i s i b l e > F a l s e < / V i s i b l e > < / i t e m > < i t e m > < M e a s u r e N a m e > M u l t i - Y e a r   P r o j e c t s < / M e a s u r e N a m e > < D i s p l a y N a m e > M u l t i - Y e a r   P r o j e c t s < / D i s p l a y N a m e > < V i s i b l e > F a l s e < / V i s i b l e > < / i t e m > < i t e m > < M e a s u r e N a m e > R e q u e s t e d   A m o u n t < / M e a s u r e N a m e > < D i s p l a y N a m e > R e q u e s t e d   A m o u n t < / D i s p l a y N a m e > < V i s i b l e > F a l s e < / V i s i b l e > < / i t e m > < i t e m > < M e a s u r e N a m e > F u n d e d   A m o u n t < / M e a s u r e N a m e > < D i s p l a y N a m e > F u n d e d   A m o u n t < / D i s p l a y N a m e > < V i s i b l e > F a l s e < / V i s i b l e > < / i t e m > < i t e m > < M e a s u r e N a m e > F i r s t   Y e a r   F u n d s < / M e a s u r e N a m e > < D i s p l a y N a m e > F i r s t   Y e a r   F u n d s < / D i s p l a y N a m e > < V i s i b l e > F a l s e < / V i s i b l e > < / i t e m > < i t e m > < M e a s u r e N a m e > S e c o n d   Y e a r   F u n d s < / M e a s u r e N a m e > < D i s p l a y N a m e > S e c o n d   Y e a r   F u n d s < / D i s p l a y N a m e > < V i s i b l e > F a l s e < / V i s i b l e > < / i t e m > < i t e m > < M e a s u r e N a m e > 2 0 2 0   U n s p e n t < / M e a s u r e N a m e > < D i s p l a y N a m e > 2 0 2 0   U n s p e n t < / D i s p l a y N a m e > < V i s i b l e > F a l s e < / V i s i b l e > < / i t e m > < i t e m > < M e a s u r e N a m e > 2 0 2 1   U n s p e n t < / M e a s u r e N a m e > < D i s p l a y N a m e > 2 0 2 1   U n s p e n t < / D i s p l a y N a m e > < V i s i b l e > F a l s e < / V i s i b l e > < / i t e m > < i t e m > < M e a s u r e N a m e > 2 0 2 2   U n s p e n t < / M e a s u r e N a m e > < D i s p l a y N a m e > 2 0 2 2   U n s p e n t < / D i s p l a y N a m e > < V i s i b l e > F a l s e < / V i s i b l e > < / i t e m > < i t e m > < M e a s u r e N a m e > 2 0 2 3   U n p s e n t < / M e a s u r e N a m e > < D i s p l a y N a m e > 2 0 2 3   U n p s e n t < / D i s p l a y N a m e > < V i s i b l e > F a l s e < / V i s i b l e > < / i t e m > < i t e m > < M e a s u r e N a m e > A d d i t i o n a l   E x i s t i n g   S l o t s   F u n d e d < / M e a s u r e N a m e > < D i s p l a y N a m e > A d d i t i o n a l   E x i s t i n g   S l o t s   F u n d e d < / D i s p l a y N a m e > < V i s i b l e > F a l s e < / V i s i b l e > < / i t e m > < i t e m > < M e a s u r e N a m e > N e w   S l o t s   F u n d e d < / M e a s u r e N a m e > < D i s p l a y N a m e > N e w   S l o t s   F u n d e d < / D i s p l a y N a m e > < V i s i b l e > F a l s e < / V i s i b l e > < / i t e m > < i t e m > < M e a s u r e N a m e > W e i g h t e d   A d d i t i o n a l   E x i s t i n g   S l o t s < / M e a s u r e N a m e > < D i s p l a y N a m e > W e i g h t e d   A d d i t i o n a l   E x i s t i n g   S l o t s < / D i s p l a y N a m e > < V i s i b l e > F a l s e < / V i s i b l e > < / i t e m > < i t e m > < M e a s u r e N a m e > W e i g h t e d   N e w   S l o t s < / M e a s u r e N a m e > < D i s p l a y N a m e > W e i g h t e d   N e w   S l o t s < / D i s p l a y N a m e > < V i s i b l e > F a l s e < / V i s i b l e > < / i t e m > < i t e m > < M e a s u r e N a m e > M a x   S c o r e < / M e a s u r e N a m e > < D i s p l a y N a m e > M a x   S c o r e < / D i s p l a y N a m e > < V i s i b l e > F a l s e < / V i s i b l e > < / i t e m > < i t e m > < M e a s u r e N a m e > M i n   S c o r e < / M e a s u r e N a m e > < D i s p l a y N a m e > M i n   S c o r e < / D i s p l a y N a m e > < V i s i b l e > F a l s e < / V i s i b l e > < / i t e m > < i t e m > < M e a s u r e N a m e > M e d i a n   S c o r e < / M e a s u r e N a m e > < D i s p l a y N a m e > M e d i a n   S c o r e < / D i s p l a y N a m e > < V i s i b l e > F a l s e < / V i s i b l e > < / i t e m > < i t e m > < M e a s u r e N a m e > M e a n   S c o r e < / M e a s u r e N a m e > < D i s p l a y N a m e > M e a n   S c o r e < / D i s p l a y N a m e > < V i s i b l e > F a l s e < / V i s i b l e > < / i t e m > < i t e m > < M e a s u r e N a m e > P r o j e c t s   F u n d e d < / M e a s u r e N a m e > < D i s p l a y N a m e > P r o j e c t s   F u n d e d < / D i s p l a y N a m e > < V i s i b l e > F a l s e < / V i s i b l e > < / i t e m > < i t e m > < M e a s u r e N a m e > M u l t i - Y e a r   P r o j e c t s   F u n d e d < / M e a s u r e N a m e > < D i s p l a y N a m e > M u l t i - Y e a r   P r o j e c t s   F u n d e d < / D i s p l a y N a m e > < V i s i b l e > F a l s e < / V i s i b l e > < / i t e m > < i t e m > < M e a s u r e N a m e > T h i r d   Y e a r   F u n d s < / M e a s u r e N a m e > < D i s p l a y N a m e > T h i r d   Y e a r   F u n d s < / D i s p l a y N a m e > < V i s i b l e > F a l s e < / V i s i b l e > < / i t e m > < i t e m > < M e a s u r e N a m e > R e q u e s t < / M e a s u r e N a m e > < D i s p l a y N a m e > R e q u e s t < / D i s p l a y N a m e > < V i s i b l e > F a l s e < / V i s i b l e > < / i t e m > < i t e m > < M e a s u r e N a m e > F i r s t   Y e a r   F u n d i n g < / M e a s u r e N a m e > < D i s p l a y N a m e > F i r s t   Y e a r   F u n d i n g < / D i s p l a y N a m e > < V i s i b l e > F a l s e < / V i s i b l e > < / i t e m > < i t e m > < M e a s u r e N a m e > S e c o n d   Y e a r   F u n d i n g < / M e a s u r e N a m e > < D i s p l a y N a m e > S e c o n d   Y e a r   F u n d i n g < / D i s p l a y N a m e > < V i s i b l e > F a l s e < / V i s i b l e > < / i t e m > < i t e m > < M e a s u r e N a m e > T h i r d   Y e a r   F u n d i n g < / M e a s u r e N a m e > < D i s p l a y N a m e > T h i r d   Y e a r   F u n d i n g < / D i s p l a y N a m e > < V i s i b l e > F a l s e < / V i s i b l e > < / i t e m > < / C a l c u l a t e d F i e l d s > < S A H o s t H a s h > 0 < / S A H o s t H a s h > < G e m i n i F i e l d L i s t V i s i b l e > T r u e < / G e m i n i F i e l d L i s t V i s i b l e > < / S e t t i n g s > ] ] > < / C u s t o m C o n t e n t > < / G e m i n i > 
</file>

<file path=customXml/itemProps1.xml><?xml version="1.0" encoding="utf-8"?>
<ds:datastoreItem xmlns:ds="http://schemas.openxmlformats.org/officeDocument/2006/customXml" ds:itemID="{D97198B3-DB34-4E51-9ED2-326D8B7A1A74}">
  <ds:schemaRefs>
    <ds:schemaRef ds:uri="http://gemini/pivotcustomization/SandboxNonEmpty"/>
  </ds:schemaRefs>
</ds:datastoreItem>
</file>

<file path=customXml/itemProps10.xml><?xml version="1.0" encoding="utf-8"?>
<ds:datastoreItem xmlns:ds="http://schemas.openxmlformats.org/officeDocument/2006/customXml" ds:itemID="{E1C6515F-36FE-43B5-A068-6D09969E4C78}">
  <ds:schemaRefs>
    <ds:schemaRef ds:uri="http://schemas.microsoft.com/DataMashup"/>
  </ds:schemaRefs>
</ds:datastoreItem>
</file>

<file path=customXml/itemProps11.xml><?xml version="1.0" encoding="utf-8"?>
<ds:datastoreItem xmlns:ds="http://schemas.openxmlformats.org/officeDocument/2006/customXml" ds:itemID="{8DF20C6A-4643-4E41-9B42-7649F06ADDE4}">
  <ds:schemaRefs>
    <ds:schemaRef ds:uri="http://gemini/pivotcustomization/52d3f346-6276-457f-a5d2-d6b0364438af"/>
  </ds:schemaRefs>
</ds:datastoreItem>
</file>

<file path=customXml/itemProps12.xml><?xml version="1.0" encoding="utf-8"?>
<ds:datastoreItem xmlns:ds="http://schemas.openxmlformats.org/officeDocument/2006/customXml" ds:itemID="{27EC63DD-784E-440F-AB40-70C4DEE54651}">
  <ds:schemaRefs>
    <ds:schemaRef ds:uri="http://gemini/pivotcustomization/LinkedTableUpdateMode"/>
  </ds:schemaRefs>
</ds:datastoreItem>
</file>

<file path=customXml/itemProps13.xml><?xml version="1.0" encoding="utf-8"?>
<ds:datastoreItem xmlns:ds="http://schemas.openxmlformats.org/officeDocument/2006/customXml" ds:itemID="{13A2BD7B-88D3-4293-BD65-46D39CCC3CEF}">
  <ds:schemaRefs>
    <ds:schemaRef ds:uri="http://gemini/pivotcustomization/TableXML_Strategies_1f316b7b-8dbf-4b57-aaec-423b4c12d3c3"/>
  </ds:schemaRefs>
</ds:datastoreItem>
</file>

<file path=customXml/itemProps14.xml><?xml version="1.0" encoding="utf-8"?>
<ds:datastoreItem xmlns:ds="http://schemas.openxmlformats.org/officeDocument/2006/customXml" ds:itemID="{EBE83302-1F0A-4352-A1CF-A1683AC5D19C}">
  <ds:schemaRefs>
    <ds:schemaRef ds:uri="http://gemini/pivotcustomization/TableXML_Strategies Filter_20d0b7a5-97e8-4e5d-ad4c-528944856470"/>
  </ds:schemaRefs>
</ds:datastoreItem>
</file>

<file path=customXml/itemProps15.xml><?xml version="1.0" encoding="utf-8"?>
<ds:datastoreItem xmlns:ds="http://schemas.openxmlformats.org/officeDocument/2006/customXml" ds:itemID="{11D3BCC3-8EF7-409F-BD4F-57E98830E2C4}">
  <ds:schemaRefs>
    <ds:schemaRef ds:uri="http://gemini/pivotcustomization/TableOrder"/>
  </ds:schemaRefs>
</ds:datastoreItem>
</file>

<file path=customXml/itemProps16.xml><?xml version="1.0" encoding="utf-8"?>
<ds:datastoreItem xmlns:ds="http://schemas.openxmlformats.org/officeDocument/2006/customXml" ds:itemID="{DF77B4A9-4FAE-40C4-9806-4637F9163BC6}">
  <ds:schemaRefs>
    <ds:schemaRef ds:uri="http://gemini/pivotcustomization/ShowImplicitMeasures"/>
  </ds:schemaRefs>
</ds:datastoreItem>
</file>

<file path=customXml/itemProps17.xml><?xml version="1.0" encoding="utf-8"?>
<ds:datastoreItem xmlns:ds="http://schemas.openxmlformats.org/officeDocument/2006/customXml" ds:itemID="{F3B1D3DC-A9AC-4E47-8AC0-B356EC851301}">
  <ds:schemaRefs>
    <ds:schemaRef ds:uri="http://gemini/pivotcustomization/TableXML_Strategies Request_49f5681a-8f38-4269-890b-c15d69b3e156"/>
  </ds:schemaRefs>
</ds:datastoreItem>
</file>

<file path=customXml/itemProps18.xml><?xml version="1.0" encoding="utf-8"?>
<ds:datastoreItem xmlns:ds="http://schemas.openxmlformats.org/officeDocument/2006/customXml" ds:itemID="{71D241A1-CA1C-48A7-AA6B-0324EFCD5E62}">
  <ds:schemaRefs>
    <ds:schemaRef ds:uri="http://gemini/pivotcustomization/IsSandboxEmbedded"/>
  </ds:schemaRefs>
</ds:datastoreItem>
</file>

<file path=customXml/itemProps19.xml><?xml version="1.0" encoding="utf-8"?>
<ds:datastoreItem xmlns:ds="http://schemas.openxmlformats.org/officeDocument/2006/customXml" ds:itemID="{13ADC934-8D79-44C0-9FCE-A187916AA257}">
  <ds:schemaRefs>
    <ds:schemaRef ds:uri="http://gemini/pivotcustomization/ShowHidden"/>
  </ds:schemaRefs>
</ds:datastoreItem>
</file>

<file path=customXml/itemProps2.xml><?xml version="1.0" encoding="utf-8"?>
<ds:datastoreItem xmlns:ds="http://schemas.openxmlformats.org/officeDocument/2006/customXml" ds:itemID="{349596EC-1B2B-4A51-B08A-C84E0A15ADE4}">
  <ds:schemaRefs>
    <ds:schemaRef ds:uri="http://gemini/pivotcustomization/0230b0f0-9c48-44e9-938c-01d574ee3d2a"/>
  </ds:schemaRefs>
</ds:datastoreItem>
</file>

<file path=customXml/itemProps20.xml><?xml version="1.0" encoding="utf-8"?>
<ds:datastoreItem xmlns:ds="http://schemas.openxmlformats.org/officeDocument/2006/customXml" ds:itemID="{EC3446F8-5216-4ED1-8C35-D771F724FF37}">
  <ds:schemaRefs>
    <ds:schemaRef ds:uri="http://gemini/pivotcustomization/4a4f73e1-2e5e-48de-a2d0-a7a601e32bc2"/>
  </ds:schemaRefs>
</ds:datastoreItem>
</file>

<file path=customXml/itemProps21.xml><?xml version="1.0" encoding="utf-8"?>
<ds:datastoreItem xmlns:ds="http://schemas.openxmlformats.org/officeDocument/2006/customXml" ds:itemID="{1E2F05FB-2491-46D6-B56D-7F8E435C60DE}">
  <ds:schemaRefs>
    <ds:schemaRef ds:uri="http://gemini/pivotcustomization/ManualCalcMode"/>
  </ds:schemaRefs>
</ds:datastoreItem>
</file>

<file path=customXml/itemProps22.xml><?xml version="1.0" encoding="utf-8"?>
<ds:datastoreItem xmlns:ds="http://schemas.openxmlformats.org/officeDocument/2006/customXml" ds:itemID="{43534516-3736-4CAF-AFEE-84199C3EF15C}">
  <ds:schemaRefs>
    <ds:schemaRef ds:uri="http://gemini/pivotcustomization/54e23585-5465-4773-85cd-96d731a55148"/>
  </ds:schemaRefs>
</ds:datastoreItem>
</file>

<file path=customXml/itemProps23.xml><?xml version="1.0" encoding="utf-8"?>
<ds:datastoreItem xmlns:ds="http://schemas.openxmlformats.org/officeDocument/2006/customXml" ds:itemID="{1F353311-7798-4520-B825-40131865D781}">
  <ds:schemaRefs>
    <ds:schemaRef ds:uri="http://gemini/pivotcustomization/Diagrams"/>
  </ds:schemaRefs>
</ds:datastoreItem>
</file>

<file path=customXml/itemProps24.xml><?xml version="1.0" encoding="utf-8"?>
<ds:datastoreItem xmlns:ds="http://schemas.openxmlformats.org/officeDocument/2006/customXml" ds:itemID="{1081A216-12C8-4513-8479-F8BBFF65D048}">
  <ds:schemaRefs>
    <ds:schemaRef ds:uri="http://gemini/pivotcustomization/0e5b31d9-b461-4dec-a23b-2acc7941a2a5"/>
  </ds:schemaRefs>
</ds:datastoreItem>
</file>

<file path=customXml/itemProps25.xml><?xml version="1.0" encoding="utf-8"?>
<ds:datastoreItem xmlns:ds="http://schemas.openxmlformats.org/officeDocument/2006/customXml" ds:itemID="{95F88393-F7DE-4939-A4DB-ADF56436A7DC}">
  <ds:schemaRefs>
    <ds:schemaRef ds:uri="http://gemini/pivotcustomization/TableXML_Strategies Request_49f5681a-8f38-4269-890b-c15d69b3e156"/>
  </ds:schemaRefs>
</ds:datastoreItem>
</file>

<file path=customXml/itemProps26.xml><?xml version="1.0" encoding="utf-8"?>
<ds:datastoreItem xmlns:ds="http://schemas.openxmlformats.org/officeDocument/2006/customXml" ds:itemID="{D939B900-EF37-4704-B114-5F10CE3F830A}">
  <ds:schemaRefs>
    <ds:schemaRef ds:uri="http://gemini/pivotcustomization/40359fff-4ebe-4eb4-b62a-c81c43802b45"/>
  </ds:schemaRefs>
</ds:datastoreItem>
</file>

<file path=customXml/itemProps27.xml><?xml version="1.0" encoding="utf-8"?>
<ds:datastoreItem xmlns:ds="http://schemas.openxmlformats.org/officeDocument/2006/customXml" ds:itemID="{85D101A5-0E86-42AC-B0A7-EAC2D6570C5F}">
  <ds:schemaRefs>
    <ds:schemaRef ds:uri="http://gemini/pivotcustomization/f68a2653-fe61-4773-8ae7-12528e8b7b70"/>
  </ds:schemaRefs>
</ds:datastoreItem>
</file>

<file path=customXml/itemProps28.xml><?xml version="1.0" encoding="utf-8"?>
<ds:datastoreItem xmlns:ds="http://schemas.openxmlformats.org/officeDocument/2006/customXml" ds:itemID="{4C2A7FA8-6071-4ADA-8115-A44B087423D7}">
  <ds:schemaRefs>
    <ds:schemaRef ds:uri="http://gemini/pivotcustomization/d437e540-e49b-4cc4-b7d7-7773deaa394a"/>
  </ds:schemaRefs>
</ds:datastoreItem>
</file>

<file path=customXml/itemProps29.xml><?xml version="1.0" encoding="utf-8"?>
<ds:datastoreItem xmlns:ds="http://schemas.openxmlformats.org/officeDocument/2006/customXml" ds:itemID="{7DBE2994-8B44-4F58-ABE8-F18A4D5DB145}">
  <ds:schemaRefs>
    <ds:schemaRef ds:uri="http://gemini/pivotcustomization/ErrorCache"/>
  </ds:schemaRefs>
</ds:datastoreItem>
</file>

<file path=customXml/itemProps3.xml><?xml version="1.0" encoding="utf-8"?>
<ds:datastoreItem xmlns:ds="http://schemas.openxmlformats.org/officeDocument/2006/customXml" ds:itemID="{97EC86FD-9BBA-439B-AA24-1837BC4F048B}">
  <ds:schemaRefs>
    <ds:schemaRef ds:uri="http://gemini/pivotcustomization/TableWidget"/>
  </ds:schemaRefs>
</ds:datastoreItem>
</file>

<file path=customXml/itemProps30.xml><?xml version="1.0" encoding="utf-8"?>
<ds:datastoreItem xmlns:ds="http://schemas.openxmlformats.org/officeDocument/2006/customXml" ds:itemID="{0B7F54E3-E15E-47F9-AD29-4A94CA20E272}">
  <ds:schemaRefs>
    <ds:schemaRef ds:uri="http://gemini/pivotcustomization/2cab7e59-e4a6-430c-8d9b-435a5920cf99"/>
  </ds:schemaRefs>
</ds:datastoreItem>
</file>

<file path=customXml/itemProps31.xml><?xml version="1.0" encoding="utf-8"?>
<ds:datastoreItem xmlns:ds="http://schemas.openxmlformats.org/officeDocument/2006/customXml" ds:itemID="{AE2155A7-D936-412A-B284-CC085B2C89FC}">
  <ds:schemaRefs>
    <ds:schemaRef ds:uri="http://gemini/pivotcustomization/TableXML_Table1"/>
  </ds:schemaRefs>
</ds:datastoreItem>
</file>

<file path=customXml/itemProps32.xml><?xml version="1.0" encoding="utf-8"?>
<ds:datastoreItem xmlns:ds="http://schemas.openxmlformats.org/officeDocument/2006/customXml" ds:itemID="{24631502-A74C-480C-B647-45FEAD8FC921}">
  <ds:schemaRefs>
    <ds:schemaRef ds:uri="http://gemini/pivotcustomization/RelationshipAutoDetectionEnabled"/>
  </ds:schemaRefs>
</ds:datastoreItem>
</file>

<file path=customXml/itemProps33.xml><?xml version="1.0" encoding="utf-8"?>
<ds:datastoreItem xmlns:ds="http://schemas.openxmlformats.org/officeDocument/2006/customXml" ds:itemID="{035690A5-6972-4B82-90CF-1F5C1CF12FD8}">
  <ds:schemaRefs>
    <ds:schemaRef ds:uri="http://gemini/pivotcustomization/FormulaBarState"/>
  </ds:schemaRefs>
</ds:datastoreItem>
</file>

<file path=customXml/itemProps34.xml><?xml version="1.0" encoding="utf-8"?>
<ds:datastoreItem xmlns:ds="http://schemas.openxmlformats.org/officeDocument/2006/customXml" ds:itemID="{387E6FCD-3631-406F-A9AA-48505EB46F9E}">
  <ds:schemaRefs>
    <ds:schemaRef ds:uri="http://gemini/pivotcustomization/TableXML_Strategies_22115999-281a-42b3-ae84-e596fa5b87ea"/>
  </ds:schemaRefs>
</ds:datastoreItem>
</file>

<file path=customXml/itemProps35.xml><?xml version="1.0" encoding="utf-8"?>
<ds:datastoreItem xmlns:ds="http://schemas.openxmlformats.org/officeDocument/2006/customXml" ds:itemID="{6080294D-9BBC-4292-A817-CC3FFBA98A04}">
  <ds:schemaRefs>
    <ds:schemaRef ds:uri="http://gemini/pivotcustomization/df9ab215-d59f-487e-ace6-bb20706f8a99"/>
  </ds:schemaRefs>
</ds:datastoreItem>
</file>

<file path=customXml/itemProps36.xml><?xml version="1.0" encoding="utf-8"?>
<ds:datastoreItem xmlns:ds="http://schemas.openxmlformats.org/officeDocument/2006/customXml" ds:itemID="{8EB19663-7F8E-4DA8-A3C2-8BF340C1BF68}">
  <ds:schemaRefs>
    <ds:schemaRef ds:uri="http://gemini/pivotcustomization/81b2198d-bdca-4815-bce0-d8f1ab55998c"/>
  </ds:schemaRefs>
</ds:datastoreItem>
</file>

<file path=customXml/itemProps37.xml><?xml version="1.0" encoding="utf-8"?>
<ds:datastoreItem xmlns:ds="http://schemas.openxmlformats.org/officeDocument/2006/customXml" ds:itemID="{E31C2BA6-0E2E-4FF7-ABB0-4048F90EF8C2}">
  <ds:schemaRefs>
    <ds:schemaRef ds:uri="http://gemini/pivotcustomization/MeasureGridState"/>
  </ds:schemaRefs>
</ds:datastoreItem>
</file>

<file path=customXml/itemProps38.xml><?xml version="1.0" encoding="utf-8"?>
<ds:datastoreItem xmlns:ds="http://schemas.openxmlformats.org/officeDocument/2006/customXml" ds:itemID="{AB4C1490-3B83-44C1-A52C-703D5A941FC6}">
  <ds:schemaRefs>
    <ds:schemaRef ds:uri="http://gemini/pivotcustomization/PowerPivotVersion"/>
  </ds:schemaRefs>
</ds:datastoreItem>
</file>

<file path=customXml/itemProps39.xml><?xml version="1.0" encoding="utf-8"?>
<ds:datastoreItem xmlns:ds="http://schemas.openxmlformats.org/officeDocument/2006/customXml" ds:itemID="{CC8DD8E4-FC3E-483B-ACBB-707ACFDA9A7E}"/>
</file>

<file path=customXml/itemProps4.xml><?xml version="1.0" encoding="utf-8"?>
<ds:datastoreItem xmlns:ds="http://schemas.openxmlformats.org/officeDocument/2006/customXml" ds:itemID="{FDAD81C1-7D0C-4FCC-B572-7246962DBC4D}">
  <ds:schemaRefs>
    <ds:schemaRef ds:uri="http://gemini/pivotcustomization/cb6b115a-8985-45bc-ac31-be1ac2760a45"/>
  </ds:schemaRefs>
</ds:datastoreItem>
</file>

<file path=customXml/itemProps40.xml><?xml version="1.0" encoding="utf-8"?>
<ds:datastoreItem xmlns:ds="http://schemas.openxmlformats.org/officeDocument/2006/customXml" ds:itemID="{49FE6D9B-F3F8-4DEB-8394-5825CAD87185}"/>
</file>

<file path=customXml/itemProps41.xml><?xml version="1.0" encoding="utf-8"?>
<ds:datastoreItem xmlns:ds="http://schemas.openxmlformats.org/officeDocument/2006/customXml" ds:itemID="{2BE3C4A4-31B4-46B3-9DAC-80AE506F2D89}"/>
</file>

<file path=customXml/itemProps5.xml><?xml version="1.0" encoding="utf-8"?>
<ds:datastoreItem xmlns:ds="http://schemas.openxmlformats.org/officeDocument/2006/customXml" ds:itemID="{5DC32BC0-B839-4026-94DB-8CFA1EDC73A2}">
  <ds:schemaRefs>
    <ds:schemaRef ds:uri="http://gemini/pivotcustomization/ee6aa7bc-a2ed-4ee7-8f2e-2c9830b553b6"/>
  </ds:schemaRefs>
</ds:datastoreItem>
</file>

<file path=customXml/itemProps6.xml><?xml version="1.0" encoding="utf-8"?>
<ds:datastoreItem xmlns:ds="http://schemas.openxmlformats.org/officeDocument/2006/customXml" ds:itemID="{792AB4A9-CC54-45D2-87DE-A821DDF38C96}">
  <ds:schemaRefs>
    <ds:schemaRef ds:uri="http://gemini/pivotcustomization/ClientWindowXML"/>
  </ds:schemaRefs>
</ds:datastoreItem>
</file>

<file path=customXml/itemProps7.xml><?xml version="1.0" encoding="utf-8"?>
<ds:datastoreItem xmlns:ds="http://schemas.openxmlformats.org/officeDocument/2006/customXml" ds:itemID="{4E913229-B643-494F-8ADB-3F9BF5723077}">
  <ds:schemaRefs>
    <ds:schemaRef ds:uri="http://gemini/pivotcustomization/7dce0732-904d-4512-9ca0-7432021c5a50"/>
  </ds:schemaRefs>
</ds:datastoreItem>
</file>

<file path=customXml/itemProps8.xml><?xml version="1.0" encoding="utf-8"?>
<ds:datastoreItem xmlns:ds="http://schemas.openxmlformats.org/officeDocument/2006/customXml" ds:itemID="{ECB5B31B-1F9F-42D6-AC03-88C655323A6B}">
  <ds:schemaRefs>
    <ds:schemaRef ds:uri="http://gemini/pivotcustomization/6abb90da-f19e-4aa7-8f6d-c9be6eccdd3f"/>
  </ds:schemaRefs>
</ds:datastoreItem>
</file>

<file path=customXml/itemProps9.xml><?xml version="1.0" encoding="utf-8"?>
<ds:datastoreItem xmlns:ds="http://schemas.openxmlformats.org/officeDocument/2006/customXml" ds:itemID="{C808DCC2-CAA5-455E-AE55-9DD3329B7722}">
  <ds:schemaRefs>
    <ds:schemaRef ds:uri="http://gemini/pivotcustomization/122d88d2-1013-49c3-9ab9-e94a0f52052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Scenarios</vt:lpstr>
      <vt:lpstr>Graphs &amp; Tables</vt:lpstr>
      <vt:lpstr>Unspent</vt:lpstr>
      <vt:lpstr>Slots-MultiYear</vt:lpstr>
      <vt:lpstr>Source Data</vt:lpstr>
      <vt:lpstr>Data Refresh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Angelyn Johnson</dc:creator>
  <cp:keywords/>
  <dc:description/>
  <cp:lastModifiedBy>Angelyn Johnson</cp:lastModifiedBy>
  <cp:revision/>
  <dcterms:created xsi:type="dcterms:W3CDTF">2023-04-03T13:03:49Z</dcterms:created>
  <dcterms:modified xsi:type="dcterms:W3CDTF">2023-04-11T18:09:57Z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0x010100524C61878930354AA60D80EAE4C1A7AE</vt:lpwstr>
  </property>
</Properties>
</file>