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pubapps\community-investment-grants\early-childhood-education\meeting-documents\2020-04-07\"/>
    </mc:Choice>
  </mc:AlternateContent>
  <bookViews>
    <workbookView xWindow="0" yWindow="0" windowWidth="28800" windowHeight="12160"/>
  </bookViews>
  <sheets>
    <sheet name="Summary" sheetId="5" r:id="rId1"/>
    <sheet name="FY20 Funding" sheetId="6" state="hidden" r:id="rId2"/>
    <sheet name="Funding Assumptions" sheetId="8" r:id="rId3"/>
    <sheet name="data" sheetId="1" state="hidden" r:id="rId4"/>
  </sheets>
  <definedNames>
    <definedName name="_xlnm._FilterDatabase" localSheetId="3" hidden="1">data!$A$1:$P$361</definedName>
    <definedName name="_xlnm._FilterDatabase" localSheetId="1" hidden="1">'FY20 Funding'!$A$1:$F$27</definedName>
    <definedName name="_xlcn.LinkedTable_Table2" hidden="1">Table2[]</definedName>
  </definedNames>
  <calcPr calcId="162913"/>
  <pivotCaches>
    <pivotCache cacheId="0" r:id="rId5"/>
    <pivotCache cacheId="1" r:id="rId6"/>
    <pivotCache cacheId="2" r:id="rId7"/>
  </pivotCaches>
  <extLst>
    <ext xmlns:x15="http://schemas.microsoft.com/office/spreadsheetml/2010/11/main" uri="{FCE2AD5D-F65C-4FA6-A056-5C36A1767C68}">
      <x15:dataModel>
        <x15:modelTables>
          <x15:modelTable id="Table11_f64fb8c5-f307-4bed-9100-59766addafdd" name="Table11" connection="Query - Table1"/>
          <x15:modelTable id="Table2" name="FY20 Funding" connection="LinkedTable_Table2"/>
        </x15:modelTables>
        <x15:modelRelationships>
          <x15:modelRelationship fromTable="Table11" fromColumn="Project Name" toTable="FY20 Funding" toColumn="Project Name"/>
        </x15:modelRelationships>
      </x15:dataModel>
    </ext>
  </extLst>
</workbook>
</file>

<file path=xl/calcChain.xml><?xml version="1.0" encoding="utf-8"?>
<calcChain xmlns="http://schemas.openxmlformats.org/spreadsheetml/2006/main">
  <c r="I12" i="8" l="1"/>
  <c r="R10" i="8"/>
  <c r="R9" i="8"/>
  <c r="R8" i="8"/>
  <c r="R7" i="8"/>
  <c r="I21" i="8"/>
  <c r="J21" i="8" s="1"/>
  <c r="J8" i="8"/>
  <c r="J9" i="8"/>
  <c r="J16" i="8"/>
  <c r="J17" i="8"/>
  <c r="J19" i="8"/>
  <c r="J22" i="8"/>
  <c r="J26" i="8"/>
  <c r="J27" i="8"/>
  <c r="J29" i="8"/>
  <c r="J30" i="8"/>
  <c r="J7" i="8"/>
  <c r="I28" i="8"/>
  <c r="J28" i="8" s="1"/>
  <c r="I25" i="8"/>
  <c r="J25" i="8" s="1"/>
  <c r="I24" i="8"/>
  <c r="J24" i="8" s="1"/>
  <c r="I23" i="8"/>
  <c r="J23" i="8" s="1"/>
  <c r="I20" i="8"/>
  <c r="J20" i="8" s="1"/>
  <c r="I18" i="8"/>
  <c r="J18" i="8" s="1"/>
  <c r="I15" i="8"/>
  <c r="J15" i="8" s="1"/>
  <c r="I14" i="8"/>
  <c r="J14" i="8" s="1"/>
  <c r="I13" i="8"/>
  <c r="J13" i="8" s="1"/>
  <c r="J12" i="8"/>
  <c r="I11" i="8"/>
  <c r="P8" i="8" s="1"/>
  <c r="I10" i="8"/>
  <c r="M9" i="8"/>
  <c r="H8" i="8"/>
  <c r="H9" i="8"/>
  <c r="H10" i="8"/>
  <c r="H11" i="8"/>
  <c r="H12" i="8"/>
  <c r="H13" i="8"/>
  <c r="H14" i="8"/>
  <c r="H15" i="8"/>
  <c r="H16" i="8"/>
  <c r="I16" i="8" s="1"/>
  <c r="H17" i="8"/>
  <c r="I17" i="8" s="1"/>
  <c r="H18" i="8"/>
  <c r="H19" i="8"/>
  <c r="H20" i="8"/>
  <c r="H21" i="8"/>
  <c r="H22" i="8"/>
  <c r="H23" i="8"/>
  <c r="H24" i="8"/>
  <c r="H25" i="8"/>
  <c r="H26" i="8"/>
  <c r="I26" i="8" s="1"/>
  <c r="H27" i="8"/>
  <c r="I27" i="8" s="1"/>
  <c r="H28" i="8"/>
  <c r="H29" i="8"/>
  <c r="I29" i="8" s="1"/>
  <c r="H30" i="8"/>
  <c r="H7" i="8"/>
  <c r="E32" i="8"/>
  <c r="E27" i="6"/>
  <c r="E26" i="6"/>
  <c r="D27" i="6"/>
  <c r="J11" i="8" l="1"/>
  <c r="P9" i="8"/>
  <c r="I32" i="8"/>
  <c r="M10" i="8" s="1"/>
  <c r="M11" i="8" s="1"/>
  <c r="P7" i="8"/>
  <c r="J10" i="8"/>
  <c r="P10" i="8"/>
  <c r="R11" i="8"/>
  <c r="S10" i="8" s="1"/>
  <c r="H32" i="8"/>
  <c r="P11" i="8" l="1"/>
  <c r="Q11" i="8" s="1"/>
  <c r="Q9" i="8"/>
  <c r="S11" i="8"/>
  <c r="S8" i="8"/>
  <c r="Q10" i="8"/>
  <c r="S9" i="8"/>
  <c r="S7" i="8"/>
  <c r="Q7" i="8" l="1"/>
  <c r="Q8" i="8"/>
</calcChain>
</file>

<file path=xl/connections.xml><?xml version="1.0" encoding="utf-8"?>
<connections xmlns="http://schemas.openxmlformats.org/spreadsheetml/2006/main">
  <connection id="1" name="LinkedTable_Table2" type="102" refreshedVersion="6" minRefreshableVersion="5">
    <extLst>
      <ext xmlns:x15="http://schemas.microsoft.com/office/spreadsheetml/2010/11/main" uri="{DE250136-89BD-433C-8126-D09CA5730AF9}">
        <x15:connection id="Table2">
          <x15:rangePr sourceName="_xlcn.LinkedTable_Table2"/>
        </x15:connection>
      </ext>
    </extLst>
  </connection>
  <connection id="2" name="Query - Table1" description="Connection to the 'Table1' query in the workbook." type="100" refreshedVersion="6" minRefreshableVersion="5">
    <extLst>
      <ext xmlns:x15="http://schemas.microsoft.com/office/spreadsheetml/2010/11/main" uri="{DE250136-89BD-433C-8126-D09CA5730AF9}">
        <x15:connection id="1a9c9086-5dae-4855-a62c-53031fe885be"/>
      </ext>
    </extLst>
  </connection>
  <connection id="3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<sst xmlns="http://schemas.openxmlformats.org/spreadsheetml/2006/main" count="2553" uniqueCount="140">
  <si>
    <t>Organization Name</t>
  </si>
  <si>
    <t>Project Name</t>
  </si>
  <si>
    <t>Strategy</t>
  </si>
  <si>
    <t>Funding Request</t>
  </si>
  <si>
    <t>Organization</t>
  </si>
  <si>
    <t>Need</t>
  </si>
  <si>
    <t>People Served</t>
  </si>
  <si>
    <t>Project</t>
  </si>
  <si>
    <t>Results</t>
  </si>
  <si>
    <t>Evaluation</t>
  </si>
  <si>
    <t>Equity</t>
  </si>
  <si>
    <t>Collaboration</t>
  </si>
  <si>
    <t>Budget</t>
  </si>
  <si>
    <t>Sustainability</t>
  </si>
  <si>
    <t>Evaluator First Name</t>
  </si>
  <si>
    <t>Evaluator Last Name</t>
  </si>
  <si>
    <t>Heart of Horse Sense</t>
  </si>
  <si>
    <t>The Teaching Horse: Training, Retention &amp; Support for Early Learning Teachers, Students, &amp; Families</t>
  </si>
  <si>
    <t>Implementing workforce development strategies to recruit and retain qualified teachers</t>
  </si>
  <si>
    <t>Mistie</t>
  </si>
  <si>
    <t>Reising-Cogbill</t>
  </si>
  <si>
    <t>Robert</t>
  </si>
  <si>
    <t>Pressley</t>
  </si>
  <si>
    <t>Rich</t>
  </si>
  <si>
    <t>Johnston</t>
  </si>
  <si>
    <t>Kit</t>
  </si>
  <si>
    <t>Cramer</t>
  </si>
  <si>
    <t>Jasmine</t>
  </si>
  <si>
    <t>Beach-Ferrara</t>
  </si>
  <si>
    <t>Christy</t>
  </si>
  <si>
    <t>Cheek</t>
  </si>
  <si>
    <t>Kidada</t>
  </si>
  <si>
    <t>Wynn</t>
  </si>
  <si>
    <t>Al</t>
  </si>
  <si>
    <t>Whitesides</t>
  </si>
  <si>
    <t>Chavaun</t>
  </si>
  <si>
    <t>Letman</t>
  </si>
  <si>
    <t>Jane</t>
  </si>
  <si>
    <t>Hatley</t>
  </si>
  <si>
    <t>Susan</t>
  </si>
  <si>
    <t>Mims</t>
  </si>
  <si>
    <t>Leslie</t>
  </si>
  <si>
    <t>Anderson</t>
  </si>
  <si>
    <t> </t>
  </si>
  <si>
    <t>Himanshu</t>
  </si>
  <si>
    <t>Karvir</t>
  </si>
  <si>
    <t>Philip</t>
  </si>
  <si>
    <t>Belcher</t>
  </si>
  <si>
    <t>Glenda</t>
  </si>
  <si>
    <t>Weinert</t>
  </si>
  <si>
    <t>Irene Wortham Center</t>
  </si>
  <si>
    <t>Early Learning Center Program Expansion</t>
  </si>
  <si>
    <t>Supporting capacity and/or quality for existing programs</t>
  </si>
  <si>
    <t>Buncombe Parntership for Children</t>
  </si>
  <si>
    <t>Buncombe County Early Childhood Teacher Workforce Development Program</t>
  </si>
  <si>
    <t xml:space="preserve">Child Care Resources: Professional and Systems </t>
  </si>
  <si>
    <t>Asheville City Schools</t>
  </si>
  <si>
    <t>Maintaining Classroom at Hall Fletcher Elementary</t>
  </si>
  <si>
    <t>Creating new classrooms to serve more children in early care and education settings</t>
  </si>
  <si>
    <t>Preschool Pyramid Model Coach - Strengthening teacher practices for social emotional learning.</t>
  </si>
  <si>
    <t>Community Action Opportunities</t>
  </si>
  <si>
    <t>Boost Buncombe Children, A School-Day School-Year Pre-Kindergarten Project at Johnston Elementary</t>
  </si>
  <si>
    <t>Boost Buncombe Families, A Full-Day Full-Year Pre-Kindergarten Program at the Lonnie D Burton Center</t>
  </si>
  <si>
    <t>Crump</t>
  </si>
  <si>
    <t xml:space="preserve">Exceptional Start Academy </t>
  </si>
  <si>
    <t>CIMA-Compañeros Inmigrantes de las Montañas en Accion</t>
  </si>
  <si>
    <t>PODER Emma Bilingual ECE Shared Services Cooperative &amp; Network</t>
  </si>
  <si>
    <t xml:space="preserve">CCCS of WNC, Inc. DBA OnTrack Financial Education &amp; Counseling </t>
  </si>
  <si>
    <t>SECURE Matched Savings for Buncombe County Childcare Workers</t>
  </si>
  <si>
    <t>Evolve Early Learning</t>
  </si>
  <si>
    <t>Strategic and Sustainable Systems for Evolve</t>
  </si>
  <si>
    <t xml:space="preserve">YWCA of Asheville and Western North Carolina </t>
  </si>
  <si>
    <t>Early Learning Program Quality Enhancement Program</t>
  </si>
  <si>
    <t>Asheville Jewish Community Center</t>
  </si>
  <si>
    <t>Sustaining ECE Professionals through Recruitment and Training</t>
  </si>
  <si>
    <t>Buncombe County Partnership for Children</t>
  </si>
  <si>
    <t>Early Childhood Systems Coordination and Shared Services Development</t>
  </si>
  <si>
    <t>Enhancing the effectiveness of overall system of early care and education</t>
  </si>
  <si>
    <t>Developing a Comprehensive Staffed Family Child Care Network to increase FCCH slots</t>
  </si>
  <si>
    <t>Eliada Homes, Inc</t>
  </si>
  <si>
    <t xml:space="preserve">Eliada Child Development </t>
  </si>
  <si>
    <t>Asheville Art Museum</t>
  </si>
  <si>
    <t xml:space="preserve">Asheville Art Museum Early Childhood Programs </t>
  </si>
  <si>
    <t>Swannanoa Valley Child Care Council-Childrern and Friends Enrichment Center</t>
  </si>
  <si>
    <t>Opening the New Center for 170 Children</t>
  </si>
  <si>
    <t>The Christine Avery Learning Center</t>
  </si>
  <si>
    <t xml:space="preserve">Sustaining Enhancing Acquiring Success (SEAS) </t>
  </si>
  <si>
    <t>Rainbow Community School</t>
  </si>
  <si>
    <t xml:space="preserve">Rainbow Community School Preschool Program Expansion: Funding for architectural and design services </t>
  </si>
  <si>
    <t>Buncombe County Schools</t>
  </si>
  <si>
    <t>Increasing Access to High-Quality Early Care and Education at Emma Elementary School</t>
  </si>
  <si>
    <t>Southwestern Child Development</t>
  </si>
  <si>
    <t xml:space="preserve">Valley Child Development </t>
  </si>
  <si>
    <t>Warren Wilson College</t>
  </si>
  <si>
    <t>Partnership for Excellence in Early Childhood Education - A Gateway to B.A. and B-K</t>
  </si>
  <si>
    <t>CCCS of WNC, Inc. DBA OnTrack Financial Education &amp; Counseling</t>
  </si>
  <si>
    <t>YWCA of Asheville and Western North Carolina</t>
  </si>
  <si>
    <t>Child Care Resources: Professional and Systems</t>
  </si>
  <si>
    <t>Eliada Child Development</t>
  </si>
  <si>
    <t>Sustaining Enhancing Acquiring Success (SEAS)</t>
  </si>
  <si>
    <t>Valley Child Development</t>
  </si>
  <si>
    <t>Rainbow Community School Preschool Program Expansion: Funding for architectural and design services</t>
  </si>
  <si>
    <t>Asheville Art Museum Early Childhood Programs</t>
  </si>
  <si>
    <t>Exceptional Start Academy</t>
  </si>
  <si>
    <t>Values</t>
  </si>
  <si>
    <t>Total</t>
  </si>
  <si>
    <t>Organiztion</t>
  </si>
  <si>
    <t>*previously received $200,000 in Jan 2019</t>
  </si>
  <si>
    <t>*Also received $400K for North Buncombe in FY20</t>
  </si>
  <si>
    <t>Funded through local allocation directly thorugh County budget, not competitive grant process</t>
  </si>
  <si>
    <t>Local Preschool</t>
  </si>
  <si>
    <t>*ACS local allocation of funds in support of preschool programming $851,411 for FY2020</t>
  </si>
  <si>
    <t>Notes</t>
  </si>
  <si>
    <t>FY20 Funding</t>
  </si>
  <si>
    <t>FY21 Funding Request</t>
  </si>
  <si>
    <t>Prior Yr Funding</t>
  </si>
  <si>
    <t>Summary by Organization</t>
  </si>
  <si>
    <t>Between 60%-79%</t>
  </si>
  <si>
    <t>Less than 60%</t>
  </si>
  <si>
    <t>Greater than 80%</t>
  </si>
  <si>
    <t>Summary by Stategy</t>
  </si>
  <si>
    <t>Funding Scenarios</t>
  </si>
  <si>
    <t>% of Request Granted</t>
  </si>
  <si>
    <t>Total Score</t>
  </si>
  <si>
    <t>AVL City Schools Allocated Funding</t>
  </si>
  <si>
    <t>Total Grand Funding Available</t>
  </si>
  <si>
    <t>FY2021 Fund Amount</t>
  </si>
  <si>
    <t>Enter Funding Amount</t>
  </si>
  <si>
    <t>$ amounts driven by %'s entered above</t>
  </si>
  <si>
    <t>Change from Prior Yr.</t>
  </si>
  <si>
    <t>Total Funding Allocated</t>
  </si>
  <si>
    <t>Remaining Balance</t>
  </si>
  <si>
    <t>Funding Summary</t>
  </si>
  <si>
    <t>Funding by Strategy</t>
  </si>
  <si>
    <t>% of Total</t>
  </si>
  <si>
    <t>$ Amount</t>
  </si>
  <si>
    <t>App Count</t>
  </si>
  <si>
    <t>Swannanoa Valley Child Care Council-Children and Friends Enrichment Center</t>
  </si>
  <si>
    <t>Buncombe Partnership for Children</t>
  </si>
  <si>
    <t>Input values in grey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</si>
</sst>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;\-0.0%;0.0%"/>
    <numFmt numFmtId="167" formatCode="_(&quot;$&quot;* #,##0_);_(&quot;$&quot;* \(#,##0\);_(&quot;$&quot;* &quot;-&quot;??_);_(@_)"/>
  </numFmts>
  <fonts count="15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sz val="9"/>
      <color rgb="FF434343"/>
      <name val="Arial"/>
      <family val="2"/>
    </font>
    <font>
      <sz val="10"/>
      <color rgb="FF66666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0"/>
      <color theme="8" tint="-0.24997711111789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8" tint="-0.249977111117893"/>
      </top>
      <bottom/>
      <diagonal/>
    </border>
  </borders>
  <cellStyleXfs count="4">
    <xf numFmtId="0" fontId="0" fillId="0" borderId="0">
      <alignment vertical="center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  <xf numFmtId="165" fontId="0" fillId="0" borderId="0" xfId="1" applyNumberFormat="1" applyFont="1" applyAlignment="1">
      <alignment vertical="center"/>
    </xf>
    <xf numFmtId="2" fontId="2" fillId="2" borderId="0" xfId="1" applyNumberFormat="1" applyFont="1" applyFill="1" applyAlignment="1">
      <alignment horizontal="center" vertical="center"/>
    </xf>
    <xf numFmtId="2" fontId="3" fillId="3" borderId="0" xfId="1" applyNumberFormat="1" applyFont="1" applyFill="1" applyAlignment="1">
      <alignment horizontal="right" vertical="center"/>
    </xf>
    <xf numFmtId="2" fontId="0" fillId="0" borderId="0" xfId="1" applyNumberFormat="1" applyFont="1" applyAlignment="1">
      <alignment vertical="center"/>
    </xf>
    <xf numFmtId="16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vertical="center" wrapText="1"/>
    </xf>
    <xf numFmtId="167" fontId="0" fillId="0" borderId="0" xfId="2" applyNumberFormat="1" applyFont="1" applyAlignment="1">
      <alignment vertical="center"/>
    </xf>
    <xf numFmtId="0" fontId="5" fillId="0" borderId="0" xfId="0" applyFont="1">
      <alignment vertical="center"/>
    </xf>
    <xf numFmtId="167" fontId="0" fillId="0" borderId="0" xfId="0" applyNumberFormat="1">
      <alignment vertical="center"/>
    </xf>
    <xf numFmtId="9" fontId="0" fillId="0" borderId="0" xfId="3" applyFont="1" applyAlignment="1">
      <alignment vertical="center"/>
    </xf>
    <xf numFmtId="10" fontId="0" fillId="0" borderId="0" xfId="3" applyNumberFormat="1" applyFont="1" applyAlignment="1">
      <alignment vertical="center"/>
    </xf>
    <xf numFmtId="164" fontId="5" fillId="0" borderId="0" xfId="0" applyNumberFormat="1" applyFo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pivotButton="1" applyFont="1">
      <alignment vertical="center"/>
    </xf>
    <xf numFmtId="0" fontId="11" fillId="0" borderId="0" xfId="0" pivotButton="1" applyFont="1" applyAlignment="1">
      <alignment vertical="center" wrapText="1"/>
    </xf>
    <xf numFmtId="0" fontId="11" fillId="0" borderId="0" xfId="0" pivotButton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167" fontId="11" fillId="0" borderId="0" xfId="0" applyNumberFormat="1" applyFont="1">
      <alignment vertical="center"/>
    </xf>
    <xf numFmtId="167" fontId="11" fillId="0" borderId="0" xfId="2" applyNumberFormat="1" applyFont="1" applyAlignment="1">
      <alignment vertical="center"/>
    </xf>
    <xf numFmtId="166" fontId="0" fillId="0" borderId="0" xfId="0" applyNumberFormat="1" applyBorder="1">
      <alignment vertical="center"/>
    </xf>
    <xf numFmtId="166" fontId="0" fillId="0" borderId="7" xfId="0" applyNumberFormat="1" applyBorder="1">
      <alignment vertical="center"/>
    </xf>
    <xf numFmtId="166" fontId="0" fillId="0" borderId="8" xfId="0" applyNumberFormat="1" applyBorder="1">
      <alignment vertical="center"/>
    </xf>
    <xf numFmtId="166" fontId="0" fillId="0" borderId="10" xfId="0" applyNumberFormat="1" applyBorder="1">
      <alignment vertical="center"/>
    </xf>
    <xf numFmtId="166" fontId="0" fillId="0" borderId="12" xfId="0" applyNumberFormat="1" applyBorder="1">
      <alignment vertical="center"/>
    </xf>
    <xf numFmtId="166" fontId="0" fillId="0" borderId="13" xfId="0" applyNumberFormat="1" applyBorder="1">
      <alignment vertical="center"/>
    </xf>
    <xf numFmtId="167" fontId="13" fillId="0" borderId="0" xfId="2" applyNumberFormat="1" applyFont="1" applyAlignment="1">
      <alignment vertical="center"/>
    </xf>
    <xf numFmtId="167" fontId="0" fillId="0" borderId="0" xfId="2" applyNumberFormat="1" applyFont="1" applyAlignment="1">
      <alignment vertical="center" wrapText="1" shrinkToFit="1"/>
    </xf>
    <xf numFmtId="0" fontId="8" fillId="6" borderId="1" xfId="0" applyFont="1" applyFill="1" applyBorder="1" applyAlignment="1">
      <alignment horizontal="center" vertical="center"/>
    </xf>
    <xf numFmtId="167" fontId="0" fillId="0" borderId="1" xfId="0" applyNumberFormat="1" applyBorder="1">
      <alignment vertical="center"/>
    </xf>
    <xf numFmtId="0" fontId="8" fillId="6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67" fontId="0" fillId="0" borderId="1" xfId="2" applyNumberFormat="1" applyFont="1" applyBorder="1" applyAlignment="1">
      <alignment vertical="center"/>
    </xf>
    <xf numFmtId="166" fontId="0" fillId="0" borderId="6" xfId="0" applyNumberFormat="1" applyBorder="1">
      <alignment vertical="center"/>
    </xf>
    <xf numFmtId="166" fontId="0" fillId="0" borderId="9" xfId="0" applyNumberFormat="1" applyBorder="1">
      <alignment vertical="center"/>
    </xf>
    <xf numFmtId="166" fontId="0" fillId="0" borderId="11" xfId="0" applyNumberFormat="1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7" fontId="0" fillId="0" borderId="5" xfId="0" applyNumberFormat="1" applyBorder="1">
      <alignment vertical="center"/>
    </xf>
    <xf numFmtId="167" fontId="0" fillId="0" borderId="16" xfId="0" applyNumberFormat="1" applyBorder="1">
      <alignment vertical="center"/>
    </xf>
    <xf numFmtId="167" fontId="13" fillId="0" borderId="0" xfId="0" applyNumberFormat="1" applyFont="1">
      <alignment vertical="center"/>
    </xf>
    <xf numFmtId="0" fontId="6" fillId="0" borderId="0" xfId="0" applyFont="1" applyFill="1" applyBorder="1" applyAlignment="1">
      <alignment vertical="center" wrapText="1"/>
    </xf>
    <xf numFmtId="9" fontId="0" fillId="5" borderId="1" xfId="3" applyFont="1" applyFill="1" applyBorder="1" applyAlignment="1" applyProtection="1">
      <alignment horizontal="center" vertical="center"/>
      <protection locked="0"/>
    </xf>
    <xf numFmtId="167" fontId="0" fillId="5" borderId="1" xfId="0" applyNumberFormat="1" applyFill="1" applyBorder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167" fontId="11" fillId="0" borderId="3" xfId="0" applyNumberFormat="1" applyFont="1" applyBorder="1">
      <alignment vertical="center"/>
    </xf>
    <xf numFmtId="0" fontId="11" fillId="0" borderId="3" xfId="0" applyFont="1" applyBorder="1">
      <alignment vertical="center"/>
    </xf>
    <xf numFmtId="167" fontId="11" fillId="0" borderId="4" xfId="0" applyNumberFormat="1" applyFont="1" applyBorder="1">
      <alignment vertical="center"/>
    </xf>
    <xf numFmtId="9" fontId="14" fillId="0" borderId="0" xfId="3" applyFont="1" applyAlignment="1">
      <alignment vertical="center"/>
    </xf>
    <xf numFmtId="165" fontId="11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9" fontId="11" fillId="0" borderId="0" xfId="3" applyFont="1" applyAlignment="1">
      <alignment vertical="center"/>
    </xf>
    <xf numFmtId="0" fontId="7" fillId="4" borderId="17" xfId="0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7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numFmt numFmtId="164" formatCode="&quot;$&quot;#,##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434343"/>
        <name val="Arial"/>
        <scheme val="none"/>
      </font>
      <fill>
        <patternFill patternType="solid">
          <fgColor indexed="64"/>
          <bgColor indexed="49"/>
        </patternFill>
      </fill>
      <alignment horizontal="center" vertical="center" textRotation="0" wrapText="0" indent="0" justifyLastLine="0" shrinkToFi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color theme="8" tint="-0.249977111117893"/>
      </font>
    </dxf>
    <dxf>
      <font>
        <b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indexed="49"/>
        </patternFill>
      </fill>
      <alignment horizontal="center" vertic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color theme="8" tint="-0.249977111117893"/>
      </font>
    </dxf>
    <dxf>
      <font>
        <b/>
      </font>
    </dxf>
    <dxf>
      <alignment horizontal="center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center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color theme="8" tint="-0.249977111117893"/>
      </font>
    </dxf>
    <dxf>
      <font>
        <b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D2D2D2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9" Type="http://schemas.openxmlformats.org/officeDocument/2006/relationships/customXml" Target="../customXml/item2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34" Type="http://schemas.openxmlformats.org/officeDocument/2006/relationships/customXml" Target="../customXml/item21.xml"/><Relationship Id="rId42" Type="http://schemas.openxmlformats.org/officeDocument/2006/relationships/customXml" Target="../customXml/item29.xml"/><Relationship Id="rId7" Type="http://schemas.openxmlformats.org/officeDocument/2006/relationships/pivotCacheDefinition" Target="pivotCache/pivotCacheDefinition3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38" Type="http://schemas.openxmlformats.org/officeDocument/2006/relationships/customXml" Target="../customXml/item2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41" Type="http://schemas.openxmlformats.org/officeDocument/2006/relationships/customXml" Target="../customXml/item2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37" Type="http://schemas.openxmlformats.org/officeDocument/2006/relationships/customXml" Target="../customXml/item24.xml"/><Relationship Id="rId40" Type="http://schemas.openxmlformats.org/officeDocument/2006/relationships/customXml" Target="../customXml/item27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36" Type="http://schemas.openxmlformats.org/officeDocument/2006/relationships/customXml" Target="../customXml/item23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35" Type="http://schemas.openxmlformats.org/officeDocument/2006/relationships/customXml" Target="../customXml/item2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urnett Walz" refreshedDate="43920.738058564813" backgroundQuery="1" createdVersion="6" refreshedVersion="6" minRefreshableVersion="3" recordCount="0" supportSubquery="1" supportAdvancedDrill="1">
  <cacheSource type="external" connectionId="3"/>
  <cacheFields count="16">
    <cacheField name="[Table11].[Organization Name].[Organization Name]" caption="Organization Name" numFmtId="0" hierarchy="6" level="1">
      <sharedItems count="20">
        <s v="Asheville Art Museum"/>
        <s v="Asheville City Schools"/>
        <s v="Asheville Jewish Community Center"/>
        <s v="Buncombe County Partnership for Children"/>
        <s v="Buncombe County Schools"/>
        <s v="Buncombe Parntership for Children"/>
        <s v="CCCS of WNC, Inc. DBA OnTrack Financial Education &amp; Counseling"/>
        <s v="CIMA-Compañeros Inmigrantes de las Montañas en Accion"/>
        <s v="Community Action Opportunities"/>
        <s v="Crump"/>
        <s v="Eliada Homes, Inc"/>
        <s v="Evolve Early Learning"/>
        <s v="Heart of Horse Sense"/>
        <s v="Irene Wortham Center"/>
        <s v="Rainbow Community School"/>
        <s v="Southwestern Child Development"/>
        <s v="Swannanoa Valley Child Care Council-Childrern and Friends Enrichment Center"/>
        <s v="The Christine Avery Learning Center"/>
        <s v="Warren Wilson College"/>
        <s v="YWCA of Asheville and Western North Carolina"/>
      </sharedItems>
    </cacheField>
    <cacheField name="[Measures].[Avg. Total]" caption="Avg. Total" numFmtId="0" hierarchy="55" level="32767"/>
    <cacheField name="[Measures].[Avg. Score Organiztion]" caption="Avg. Score Organiztion" numFmtId="0" hierarchy="25" level="32767"/>
    <cacheField name="[Measures].[Avg. Score Need]" caption="Avg. Score Need" numFmtId="0" hierarchy="28" level="32767"/>
    <cacheField name="[Measures].[Avg. Score People Served]" caption="Avg. Score People Served" numFmtId="0" hierarchy="31" level="32767"/>
    <cacheField name="[Measures].[Avg. Score Project]" caption="Avg. Score Project" numFmtId="0" hierarchy="34" level="32767"/>
    <cacheField name="[Measures].[Avg. Score Results]" caption="Avg. Score Results" numFmtId="0" hierarchy="37" level="32767"/>
    <cacheField name="[Measures].[Avg. Score Evaluation]" caption="Avg. Score Evaluation" numFmtId="0" hierarchy="40" level="32767"/>
    <cacheField name="[Measures].[Avg. Score Equity]" caption="Avg. Score Equity" numFmtId="0" hierarchy="43" level="32767"/>
    <cacheField name="[Measures].[Avg. Score Collaboration]" caption="Avg. Score Collaboration" numFmtId="0" hierarchy="46" level="32767"/>
    <cacheField name="[Measures].[Avg. Score Budget]" caption="Avg. Score Budget" numFmtId="0" hierarchy="49" level="32767"/>
    <cacheField name="[Measures].[Avg. Sustainability]" caption="Avg. Sustainability" numFmtId="0" hierarchy="52" level="32767"/>
    <cacheField name="[Table11].[Project Name].[Project Name]" caption="Project Name" numFmtId="0" hierarchy="7" level="1">
      <sharedItems count="24">
        <s v="Asheville Art Museum Early Childhood Programs"/>
        <s v="Maintaining Classroom at Hall Fletcher Elementary"/>
        <s v="Preschool Pyramid Model Coach - Strengthening teacher practices for social emotional learning."/>
        <s v="Sustaining ECE Professionals through Recruitment and Training"/>
        <s v="Developing a Comprehensive Staffed Family Child Care Network to increase FCCH slots"/>
        <s v="Early Childhood Systems Coordination and Shared Services Development"/>
        <s v="Increasing Access to High-Quality Early Care and Education at Emma Elementary School"/>
        <s v="Buncombe County Early Childhood Teacher Workforce Development Program"/>
        <s v="Child Care Resources: Professional and Systems"/>
        <s v="SECURE Matched Savings for Buncombe County Childcare Workers"/>
        <s v="PODER Emma Bilingual ECE Shared Services Cooperative &amp; Network"/>
        <s v="Boost Buncombe Children, A School-Day School-Year Pre-Kindergarten Project at Johnston Elementary"/>
        <s v="Boost Buncombe Families, A Full-Day Full-Year Pre-Kindergarten Program at the Lonnie D Burton Center"/>
        <s v="Exceptional Start Academy"/>
        <s v="Eliada Child Development"/>
        <s v="Strategic and Sustainable Systems for Evolve"/>
        <s v="The Teaching Horse: Training, Retention &amp; Support for Early Learning Teachers, Students, &amp; Families"/>
        <s v="Early Learning Center Program Expansion"/>
        <s v="Rainbow Community School Preschool Program Expansion: Funding for architectural and design services"/>
        <s v="Valley Child Development"/>
        <s v="Opening the New Center for 170 Children"/>
        <s v="Sustaining Enhancing Acquiring Success (SEAS)"/>
        <s v="Partnership for Excellence in Early Childhood Education - A Gateway to B.A. and B-K"/>
        <s v="Early Learning Program Quality Enhancement Program"/>
      </sharedItems>
    </cacheField>
    <cacheField name="[Table11].[Strategy].[Strategy]" caption="Strategy" numFmtId="0" hierarchy="8" level="1">
      <sharedItems count="4">
        <s v="Supporting capacity and/or quality for existing programs"/>
        <s v="Creating new classrooms to serve more children in early care and education settings"/>
        <s v="Implementing workforce development strategies to recruit and retain qualified teachers"/>
        <s v="Enhancing the effectiveness of overall system of early care and education"/>
      </sharedItems>
    </cacheField>
    <cacheField name="[Table11].[Funding Request].[Funding Request]" caption="Funding Request" numFmtId="0" hierarchy="9" level="1">
      <sharedItems containsSemiMixedTypes="0" containsString="0" containsNumber="1" minValue="15000" maxValue="1350000" count="24">
        <n v="15000"/>
        <n v="170910.67"/>
        <n v="102083.75"/>
        <n v="18550"/>
        <n v="28882"/>
        <n v="104144"/>
        <n v="1350000"/>
        <n v="143019"/>
        <n v="153000"/>
        <n v="99975"/>
        <n v="46956"/>
        <n v="138262"/>
        <n v="234675"/>
        <n v="75000"/>
        <n v="262902"/>
        <n v="207321"/>
        <n v="273368"/>
        <n v="153314.41"/>
        <n v="100000"/>
        <n v="207508"/>
        <n v="347821"/>
        <n v="537000"/>
        <n v="380240"/>
        <n v="450000"/>
      </sharedItems>
    </cacheField>
    <cacheField name="[Table11].[Prior Yr Funding].[Prior Yr Funding]" caption="Prior Yr Funding" numFmtId="0" hierarchy="22" level="1">
      <sharedItems containsSemiMixedTypes="0" containsString="0" containsNumber="1" containsInteger="1" minValue="0" maxValue="500000" count="16">
        <n v="0"/>
        <n v="193147"/>
        <n v="25000"/>
        <n v="77900"/>
        <n v="500000"/>
        <n v="113019"/>
        <n v="153000"/>
        <n v="36161"/>
        <n v="131916"/>
        <n v="267173"/>
        <n v="86895"/>
        <n v="61438"/>
        <n v="207508"/>
        <n v="29036"/>
        <n v="200235"/>
        <n v="230000"/>
      </sharedItems>
    </cacheField>
  </cacheFields>
  <cacheHierarchies count="59">
    <cacheHierarchy uniqueName="[FY20 Funding].[Organization Name]" caption="Organization Name" attribute="1" defaultMemberUniqueName="[FY20 Funding].[Organization Name].[All]" allUniqueName="[FY20 Funding].[Organization Name].[All]" dimensionUniqueName="[FY20 Funding]" displayFolder="" count="0" memberValueDatatype="130" unbalanced="0"/>
    <cacheHierarchy uniqueName="[FY20 Funding].[Project Name]" caption="Project Name" attribute="1" defaultMemberUniqueName="[FY20 Funding].[Project Name].[All]" allUniqueName="[FY20 Funding].[Project Name].[All]" dimensionUniqueName="[FY20 Funding]" displayFolder="" count="0" memberValueDatatype="130" unbalanced="0"/>
    <cacheHierarchy uniqueName="[FY20 Funding].[Strategy]" caption="Strategy" attribute="1" defaultMemberUniqueName="[FY20 Funding].[Strategy].[All]" allUniqueName="[FY20 Funding].[Strategy].[All]" dimensionUniqueName="[FY20 Funding]" displayFolder="" count="0" memberValueDatatype="130" unbalanced="0"/>
    <cacheHierarchy uniqueName="[FY20 Funding].[Funding Request]" caption="Funding Request" attribute="1" defaultMemberUniqueName="[FY20 Funding].[Funding Request].[All]" allUniqueName="[FY20 Funding].[Funding Request].[All]" dimensionUniqueName="[FY20 Funding]" displayFolder="" count="0" memberValueDatatype="5" unbalanced="0"/>
    <cacheHierarchy uniqueName="[FY20 Funding].[FY20 Funding]" caption="FY20 Funding" attribute="1" defaultMemberUniqueName="[FY20 Funding].[FY20 Funding].[All]" allUniqueName="[FY20 Funding].[FY20 Funding].[All]" dimensionUniqueName="[FY20 Funding]" displayFolder="" count="0" memberValueDatatype="20" unbalanced="0"/>
    <cacheHierarchy uniqueName="[FY20 Funding].[Notes]" caption="Notes" attribute="1" defaultMemberUniqueName="[FY20 Funding].[Notes].[All]" allUniqueName="[FY20 Funding].[Notes].[All]" dimensionUniqueName="[FY20 Funding]" displayFolder="" count="0" memberValueDatatype="130" unbalanced="0"/>
    <cacheHierarchy uniqueName="[Table11].[Organization Name]" caption="Organization Name" attribute="1" defaultMemberUniqueName="[Table11].[Organization Name].[All]" allUniqueName="[Table11].[Organization Name].[All]" dimensionUniqueName="[Table11]" displayFolder="" count="2" memberValueDatatype="130" unbalanced="0">
      <fieldsUsage count="2">
        <fieldUsage x="-1"/>
        <fieldUsage x="0"/>
      </fieldsUsage>
    </cacheHierarchy>
    <cacheHierarchy uniqueName="[Table11].[Project Name]" caption="Project Name" attribute="1" defaultMemberUniqueName="[Table11].[Project Name].[All]" allUniqueName="[Table11].[Project Name].[All]" dimensionUniqueName="[Table11]" displayFolder="" count="2" memberValueDatatype="130" unbalanced="0">
      <fieldsUsage count="2">
        <fieldUsage x="-1"/>
        <fieldUsage x="12"/>
      </fieldsUsage>
    </cacheHierarchy>
    <cacheHierarchy uniqueName="[Table11].[Strategy]" caption="Strategy" attribute="1" defaultMemberUniqueName="[Table11].[Strategy].[All]" allUniqueName="[Table11].[Strategy].[All]" dimensionUniqueName="[Table11]" displayFolder="" count="2" memberValueDatatype="130" unbalanced="0">
      <fieldsUsage count="2">
        <fieldUsage x="-1"/>
        <fieldUsage x="13"/>
      </fieldsUsage>
    </cacheHierarchy>
    <cacheHierarchy uniqueName="[Table11].[Funding Request]" caption="Funding Request" attribute="1" defaultMemberUniqueName="[Table11].[Funding Request].[All]" allUniqueName="[Table11].[Funding Request].[All]" dimensionUniqueName="[Table11]" displayFolder="" count="2" memberValueDatatype="5" unbalanced="0">
      <fieldsUsage count="2">
        <fieldUsage x="-1"/>
        <fieldUsage x="14"/>
      </fieldsUsage>
    </cacheHierarchy>
    <cacheHierarchy uniqueName="[Table11].[Organization]" caption="Organization" attribute="1" defaultMemberUniqueName="[Table11].[Organization].[All]" allUniqueName="[Table11].[Organization].[All]" dimensionUniqueName="[Table11]" displayFolder="" count="0" memberValueDatatype="20" unbalanced="0"/>
    <cacheHierarchy uniqueName="[Table11].[Need]" caption="Need" attribute="1" defaultMemberUniqueName="[Table11].[Need].[All]" allUniqueName="[Table11].[Need].[All]" dimensionUniqueName="[Table11]" displayFolder="" count="0" memberValueDatatype="20" unbalanced="0"/>
    <cacheHierarchy uniqueName="[Table11].[People Served]" caption="People Served" attribute="1" defaultMemberUniqueName="[Table11].[People Served].[All]" allUniqueName="[Table11].[People Served].[All]" dimensionUniqueName="[Table11]" displayFolder="" count="0" memberValueDatatype="20" unbalanced="0"/>
    <cacheHierarchy uniqueName="[Table11].[Project]" caption="Project" attribute="1" defaultMemberUniqueName="[Table11].[Project].[All]" allUniqueName="[Table11].[Project].[All]" dimensionUniqueName="[Table11]" displayFolder="" count="0" memberValueDatatype="20" unbalanced="0"/>
    <cacheHierarchy uniqueName="[Table11].[Results]" caption="Results" attribute="1" defaultMemberUniqueName="[Table11].[Results].[All]" allUniqueName="[Table11].[Results].[All]" dimensionUniqueName="[Table11]" displayFolder="" count="0" memberValueDatatype="20" unbalanced="0"/>
    <cacheHierarchy uniqueName="[Table11].[Evaluation]" caption="Evaluation" attribute="1" defaultMemberUniqueName="[Table11].[Evaluation].[All]" allUniqueName="[Table11].[Evaluation].[All]" dimensionUniqueName="[Table11]" displayFolder="" count="0" memberValueDatatype="20" unbalanced="0"/>
    <cacheHierarchy uniqueName="[Table11].[Equity]" caption="Equity" attribute="1" defaultMemberUniqueName="[Table11].[Equity].[All]" allUniqueName="[Table11].[Equity].[All]" dimensionUniqueName="[Table11]" displayFolder="" count="0" memberValueDatatype="20" unbalanced="0"/>
    <cacheHierarchy uniqueName="[Table11].[Collaboration]" caption="Collaboration" attribute="1" defaultMemberUniqueName="[Table11].[Collaboration].[All]" allUniqueName="[Table11].[Collaboration].[All]" dimensionUniqueName="[Table11]" displayFolder="" count="0" memberValueDatatype="20" unbalanced="0"/>
    <cacheHierarchy uniqueName="[Table11].[Budget]" caption="Budget" attribute="1" defaultMemberUniqueName="[Table11].[Budget].[All]" allUniqueName="[Table11].[Budget].[All]" dimensionUniqueName="[Table11]" displayFolder="" count="0" memberValueDatatype="20" unbalanced="0"/>
    <cacheHierarchy uniqueName="[Table11].[Sustainability]" caption="Sustainability" attribute="1" defaultMemberUniqueName="[Table11].[Sustainability].[All]" allUniqueName="[Table11].[Sustainability].[All]" dimensionUniqueName="[Table11]" displayFolder="" count="0" memberValueDatatype="20" unbalanced="0"/>
    <cacheHierarchy uniqueName="[Table11].[Evaluator First Name]" caption="Evaluator First Name" attribute="1" defaultMemberUniqueName="[Table11].[Evaluator First Name].[All]" allUniqueName="[Table11].[Evaluator First Name].[All]" dimensionUniqueName="[Table11]" displayFolder="" count="0" memberValueDatatype="130" unbalanced="0"/>
    <cacheHierarchy uniqueName="[Table11].[Evaluator Last Name]" caption="Evaluator Last Name" attribute="1" defaultMemberUniqueName="[Table11].[Evaluator Last Name].[All]" allUniqueName="[Table11].[Evaluator Last Name].[All]" dimensionUniqueName="[Table11]" displayFolder="" count="0" memberValueDatatype="130" unbalanced="0"/>
    <cacheHierarchy uniqueName="[Table11].[Prior Yr Funding]" caption="Prior Yr Funding" attribute="1" defaultMemberUniqueName="[Table11].[Prior Yr Funding].[All]" allUniqueName="[Table11].[Prior Yr Funding].[All]" dimensionUniqueName="[Table11]" displayFolder="" count="2" memberValueDatatype="6" unbalanced="0">
      <fieldsUsage count="2">
        <fieldUsage x="-1"/>
        <fieldUsage x="15"/>
      </fieldsUsage>
    </cacheHierarchy>
    <cacheHierarchy uniqueName="[Measures].[Sum Organization]" caption="Sum Organization" measure="1" displayFolder="" measureGroup="Table11" count="0"/>
    <cacheHierarchy uniqueName="[Measures].[Count Organization]" caption="Count Organization" measure="1" displayFolder="" measureGroup="Table11" count="0"/>
    <cacheHierarchy uniqueName="[Measures].[Avg. Score Organiztion]" caption="Avg. Score Organiztion" measure="1" displayFolder="" measureGroup="Table11" count="0" oneField="1">
      <fieldsUsage count="1">
        <fieldUsage x="2"/>
      </fieldsUsage>
    </cacheHierarchy>
    <cacheHierarchy uniqueName="[Measures].[Sum Need]" caption="Sum Need" measure="1" displayFolder="" measureGroup="Table11" count="0"/>
    <cacheHierarchy uniqueName="[Measures].[Count Need]" caption="Count Need" measure="1" displayFolder="" measureGroup="Table11" count="0"/>
    <cacheHierarchy uniqueName="[Measures].[Avg. Score Need]" caption="Avg. Score Need" measure="1" displayFolder="" measureGroup="Table11" count="0" oneField="1">
      <fieldsUsage count="1">
        <fieldUsage x="3"/>
      </fieldsUsage>
    </cacheHierarchy>
    <cacheHierarchy uniqueName="[Measures].[Sum People Served]" caption="Sum People Served" measure="1" displayFolder="" measureGroup="Table11" count="0"/>
    <cacheHierarchy uniqueName="[Measures].[Count People Served]" caption="Count People Served" measure="1" displayFolder="" measureGroup="Table11" count="0"/>
    <cacheHierarchy uniqueName="[Measures].[Avg. Score People Served]" caption="Avg. Score People Served" measure="1" displayFolder="" measureGroup="Table11" count="0" oneField="1">
      <fieldsUsage count="1">
        <fieldUsage x="4"/>
      </fieldsUsage>
    </cacheHierarchy>
    <cacheHierarchy uniqueName="[Measures].[Sum Project]" caption="Sum Project" measure="1" displayFolder="" measureGroup="Table11" count="0"/>
    <cacheHierarchy uniqueName="[Measures].[Count Project]" caption="Count Project" measure="1" displayFolder="" measureGroup="Table11" count="0"/>
    <cacheHierarchy uniqueName="[Measures].[Avg. Score Project]" caption="Avg. Score Project" measure="1" displayFolder="" measureGroup="Table11" count="0" oneField="1">
      <fieldsUsage count="1">
        <fieldUsage x="5"/>
      </fieldsUsage>
    </cacheHierarchy>
    <cacheHierarchy uniqueName="[Measures].[Sum Results]" caption="Sum Results" measure="1" displayFolder="" measureGroup="Table11" count="0"/>
    <cacheHierarchy uniqueName="[Measures].[Count Results]" caption="Count Results" measure="1" displayFolder="" measureGroup="Table11" count="0"/>
    <cacheHierarchy uniqueName="[Measures].[Avg. Score Results]" caption="Avg. Score Results" measure="1" displayFolder="" measureGroup="Table11" count="0" oneField="1">
      <fieldsUsage count="1">
        <fieldUsage x="6"/>
      </fieldsUsage>
    </cacheHierarchy>
    <cacheHierarchy uniqueName="[Measures].[Sum Evaluation]" caption="Sum Evaluation" measure="1" displayFolder="" measureGroup="Table11" count="0"/>
    <cacheHierarchy uniqueName="[Measures].[Count Evaluation]" caption="Count Evaluation" measure="1" displayFolder="" measureGroup="Table11" count="0"/>
    <cacheHierarchy uniqueName="[Measures].[Avg. Score Evaluation]" caption="Avg. Score Evaluation" measure="1" displayFolder="" measureGroup="Table11" count="0" oneField="1">
      <fieldsUsage count="1">
        <fieldUsage x="7"/>
      </fieldsUsage>
    </cacheHierarchy>
    <cacheHierarchy uniqueName="[Measures].[Sum Equity]" caption="Sum Equity" measure="1" displayFolder="" measureGroup="Table11" count="0"/>
    <cacheHierarchy uniqueName="[Measures].[Count Equity]" caption="Count Equity" measure="1" displayFolder="" measureGroup="Table11" count="0"/>
    <cacheHierarchy uniqueName="[Measures].[Avg. Score Equity]" caption="Avg. Score Equity" measure="1" displayFolder="" measureGroup="Table11" count="0" oneField="1">
      <fieldsUsage count="1">
        <fieldUsage x="8"/>
      </fieldsUsage>
    </cacheHierarchy>
    <cacheHierarchy uniqueName="[Measures].[Sum Collaboration]" caption="Sum Collaboration" measure="1" displayFolder="" measureGroup="Table11" count="0"/>
    <cacheHierarchy uniqueName="[Measures].[Count Collaboration]" caption="Count Collaboration" measure="1" displayFolder="" measureGroup="Table11" count="0"/>
    <cacheHierarchy uniqueName="[Measures].[Avg. Score Collaboration]" caption="Avg. Score Collaboration" measure="1" displayFolder="" measureGroup="Table11" count="0" oneField="1">
      <fieldsUsage count="1">
        <fieldUsage x="9"/>
      </fieldsUsage>
    </cacheHierarchy>
    <cacheHierarchy uniqueName="[Measures].[Sum Budget]" caption="Sum Budget" measure="1" displayFolder="" measureGroup="Table11" count="0"/>
    <cacheHierarchy uniqueName="[Measures].[Count Budget]" caption="Count Budget" measure="1" displayFolder="" measureGroup="Table11" count="0"/>
    <cacheHierarchy uniqueName="[Measures].[Avg. Score Budget]" caption="Avg. Score Budget" measure="1" displayFolder="" measureGroup="Table11" count="0" oneField="1">
      <fieldsUsage count="1">
        <fieldUsage x="10"/>
      </fieldsUsage>
    </cacheHierarchy>
    <cacheHierarchy uniqueName="[Measures].[Sum Sustainability]" caption="Sum Sustainability" measure="1" displayFolder="" measureGroup="Table11" count="0"/>
    <cacheHierarchy uniqueName="[Measures].[Count Sustainability]" caption="Count Sustainability" measure="1" displayFolder="" measureGroup="Table11" count="0"/>
    <cacheHierarchy uniqueName="[Measures].[Avg. Sustainability]" caption="Avg. Sustainability" measure="1" displayFolder="" measureGroup="Table11" count="0" oneField="1">
      <fieldsUsage count="1">
        <fieldUsage x="11"/>
      </fieldsUsage>
    </cacheHierarchy>
    <cacheHierarchy uniqueName="[Measures].[Sum Total]" caption="Sum Total" measure="1" displayFolder="" measureGroup="Table11" count="0"/>
    <cacheHierarchy uniqueName="[Measures].[Count Total]" caption="Count Total" measure="1" displayFolder="" measureGroup="Table11" count="0"/>
    <cacheHierarchy uniqueName="[Measures].[Avg. Total]" caption="Avg. Total" measure="1" displayFolder="" measureGroup="Table11" count="0" oneField="1">
      <fieldsUsage count="1">
        <fieldUsage x="1"/>
      </fieldsUsage>
    </cacheHierarchy>
    <cacheHierarchy uniqueName="[Measures].[__XL_Count Table11]" caption="__XL_Count Table11" measure="1" displayFolder="" measureGroup="Table11" count="0" hidden="1"/>
    <cacheHierarchy uniqueName="[Measures].[__XL_Count Table2]" caption="__XL_Count Table2" measure="1" displayFolder="" measureGroup="FY20 Funding" count="0" hidden="1"/>
    <cacheHierarchy uniqueName="[Measures].[__No measures defined]" caption="__No measures defined" measure="1" displayFolder="" count="0" hidden="1"/>
  </cacheHierarchies>
  <kpis count="0"/>
  <dimensions count="3">
    <dimension name="FY20 Funding" uniqueName="[FY20 Funding]" caption="FY20 Funding"/>
    <dimension measure="1" name="Measures" uniqueName="[Measures]" caption="Measures"/>
    <dimension name="Table11" uniqueName="[Table11]" caption="Table11"/>
  </dimensions>
  <measureGroups count="2">
    <measureGroup name="FY20 Funding" caption="FY20 Funding"/>
    <measureGroup name="Table11" caption="Table1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Burnett Walz" refreshedDate="43920.738251273149" backgroundQuery="1" createdVersion="6" refreshedVersion="6" minRefreshableVersion="3" recordCount="0" supportSubquery="1" supportAdvancedDrill="1">
  <cacheSource type="external" connectionId="3"/>
  <cacheFields count="16">
    <cacheField name="[Table11].[Organization Name].[Organization Name]" caption="Organization Name" numFmtId="0" hierarchy="6" level="1">
      <sharedItems count="20">
        <s v="Buncombe County Partnership for Children"/>
        <s v="Crump"/>
        <s v="Buncombe County Schools"/>
        <s v="Asheville City Schools"/>
        <s v="Swannanoa Valley Child Care Council-Childrern and Friends Enrichment Center"/>
        <s v="Rainbow Community School"/>
        <s v="Buncombe Parntership for Children"/>
        <s v="Warren Wilson College"/>
        <s v="CCCS of WNC, Inc. DBA OnTrack Financial Education &amp; Counseling"/>
        <s v="Asheville Jewish Community Center"/>
        <s v="Heart of Horse Sense"/>
        <s v="Asheville Art Museum"/>
        <s v="Community Action Opportunities"/>
        <s v="Irene Wortham Center"/>
        <s v="YWCA of Asheville and Western North Carolina"/>
        <s v="Eliada Homes, Inc"/>
        <s v="CIMA-Compañeros Inmigrantes de las Montañas en Accion"/>
        <s v="Evolve Early Learning"/>
        <s v="The Christine Avery Learning Center"/>
        <s v="Southwestern Child Development"/>
      </sharedItems>
    </cacheField>
    <cacheField name="[Measures].[Avg. Total]" caption="Avg. Total" numFmtId="0" hierarchy="55" level="32767"/>
    <cacheField name="[Measures].[Avg. Score Organiztion]" caption="Avg. Score Organiztion" numFmtId="0" hierarchy="25" level="32767"/>
    <cacheField name="[Measures].[Avg. Score Need]" caption="Avg. Score Need" numFmtId="0" hierarchy="28" level="32767"/>
    <cacheField name="[Measures].[Avg. Score People Served]" caption="Avg. Score People Served" numFmtId="0" hierarchy="31" level="32767"/>
    <cacheField name="[Measures].[Avg. Score Project]" caption="Avg. Score Project" numFmtId="0" hierarchy="34" level="32767"/>
    <cacheField name="[Measures].[Avg. Score Results]" caption="Avg. Score Results" numFmtId="0" hierarchy="37" level="32767"/>
    <cacheField name="[Measures].[Avg. Score Evaluation]" caption="Avg. Score Evaluation" numFmtId="0" hierarchy="40" level="32767"/>
    <cacheField name="[Measures].[Avg. Score Equity]" caption="Avg. Score Equity" numFmtId="0" hierarchy="43" level="32767"/>
    <cacheField name="[Measures].[Avg. Score Collaboration]" caption="Avg. Score Collaboration" numFmtId="0" hierarchy="46" level="32767"/>
    <cacheField name="[Measures].[Avg. Score Budget]" caption="Avg. Score Budget" numFmtId="0" hierarchy="49" level="32767"/>
    <cacheField name="[Measures].[Avg. Sustainability]" caption="Avg. Sustainability" numFmtId="0" hierarchy="52" level="32767"/>
    <cacheField name="[Table11].[Project Name].[Project Name]" caption="Project Name" numFmtId="0" hierarchy="7" level="1">
      <sharedItems count="24">
        <s v="Developing a Comprehensive Staffed Family Child Care Network to increase FCCH slots"/>
        <s v="Exceptional Start Academy"/>
        <s v="Increasing Access to High-Quality Early Care and Education at Emma Elementary School"/>
        <s v="Maintaining Classroom at Hall Fletcher Elementary"/>
        <s v="Opening the New Center for 170 Children"/>
        <s v="Rainbow Community School Preschool Program Expansion: Funding for architectural and design services"/>
        <s v="Early Childhood Systems Coordination and Shared Services Development"/>
        <s v="Buncombe County Early Childhood Teacher Workforce Development Program"/>
        <s v="Partnership for Excellence in Early Childhood Education - A Gateway to B.A. and B-K"/>
        <s v="SECURE Matched Savings for Buncombe County Childcare Workers"/>
        <s v="Sustaining ECE Professionals through Recruitment and Training"/>
        <s v="The Teaching Horse: Training, Retention &amp; Support for Early Learning Teachers, Students, &amp; Families"/>
        <s v="Asheville Art Museum Early Childhood Programs"/>
        <s v="Boost Buncombe Children, A School-Day School-Year Pre-Kindergarten Project at Johnston Elementary"/>
        <s v="Boost Buncombe Families, A Full-Day Full-Year Pre-Kindergarten Program at the Lonnie D Burton Center"/>
        <s v="Child Care Resources: Professional and Systems"/>
        <s v="Early Learning Center Program Expansion"/>
        <s v="Early Learning Program Quality Enhancement Program"/>
        <s v="Eliada Child Development"/>
        <s v="PODER Emma Bilingual ECE Shared Services Cooperative &amp; Network"/>
        <s v="Preschool Pyramid Model Coach - Strengthening teacher practices for social emotional learning."/>
        <s v="Strategic and Sustainable Systems for Evolve"/>
        <s v="Sustaining Enhancing Acquiring Success (SEAS)"/>
        <s v="Valley Child Development"/>
      </sharedItems>
    </cacheField>
    <cacheField name="[Table11].[Strategy].[Strategy]" caption="Strategy" numFmtId="0" hierarchy="8" level="1">
      <sharedItems count="4">
        <s v="Creating new classrooms to serve more children in early care and education settings"/>
        <s v="Enhancing the effectiveness of overall system of early care and education"/>
        <s v="Implementing workforce development strategies to recruit and retain qualified teachers"/>
        <s v="Supporting capacity and/or quality for existing programs"/>
      </sharedItems>
    </cacheField>
    <cacheField name="[Table11].[Funding Request].[Funding Request]" caption="Funding Request" numFmtId="0" hierarchy="9" level="1">
      <sharedItems containsSemiMixedTypes="0" containsString="0" containsNumber="1" minValue="15000" maxValue="1350000" count="24">
        <n v="28882"/>
        <n v="75000"/>
        <n v="1350000"/>
        <n v="170910.67"/>
        <n v="347821"/>
        <n v="100000"/>
        <n v="104144"/>
        <n v="143019"/>
        <n v="380240"/>
        <n v="99975"/>
        <n v="18550"/>
        <n v="273368"/>
        <n v="15000"/>
        <n v="138262"/>
        <n v="234675"/>
        <n v="153000"/>
        <n v="153314.41"/>
        <n v="450000"/>
        <n v="262902"/>
        <n v="46956"/>
        <n v="102083.75"/>
        <n v="207321"/>
        <n v="537000"/>
        <n v="207508"/>
      </sharedItems>
    </cacheField>
    <cacheField name="[Table11].[Prior Yr Funding].[Prior Yr Funding]" caption="Prior Yr Funding" numFmtId="0" hierarchy="22" level="1">
      <sharedItems containsSemiMixedTypes="0" containsString="0" containsNumber="1" containsInteger="1" minValue="0" maxValue="500000" count="16">
        <n v="25000"/>
        <n v="0"/>
        <n v="500000"/>
        <n v="193147"/>
        <n v="77900"/>
        <n v="113019"/>
        <n v="200235"/>
        <n v="131916"/>
        <n v="267173"/>
        <n v="153000"/>
        <n v="61438"/>
        <n v="230000"/>
        <n v="86895"/>
        <n v="36161"/>
        <n v="29036"/>
        <n v="207508"/>
      </sharedItems>
    </cacheField>
  </cacheFields>
  <cacheHierarchies count="59">
    <cacheHierarchy uniqueName="[FY20 Funding].[Organization Name]" caption="Organization Name" attribute="1" defaultMemberUniqueName="[FY20 Funding].[Organization Name].[All]" allUniqueName="[FY20 Funding].[Organization Name].[All]" dimensionUniqueName="[FY20 Funding]" displayFolder="" count="0" memberValueDatatype="130" unbalanced="0"/>
    <cacheHierarchy uniqueName="[FY20 Funding].[Project Name]" caption="Project Name" attribute="1" defaultMemberUniqueName="[FY20 Funding].[Project Name].[All]" allUniqueName="[FY20 Funding].[Project Name].[All]" dimensionUniqueName="[FY20 Funding]" displayFolder="" count="0" memberValueDatatype="130" unbalanced="0"/>
    <cacheHierarchy uniqueName="[FY20 Funding].[Strategy]" caption="Strategy" attribute="1" defaultMemberUniqueName="[FY20 Funding].[Strategy].[All]" allUniqueName="[FY20 Funding].[Strategy].[All]" dimensionUniqueName="[FY20 Funding]" displayFolder="" count="0" memberValueDatatype="130" unbalanced="0"/>
    <cacheHierarchy uniqueName="[FY20 Funding].[Funding Request]" caption="Funding Request" attribute="1" defaultMemberUniqueName="[FY20 Funding].[Funding Request].[All]" allUniqueName="[FY20 Funding].[Funding Request].[All]" dimensionUniqueName="[FY20 Funding]" displayFolder="" count="0" memberValueDatatype="5" unbalanced="0"/>
    <cacheHierarchy uniqueName="[FY20 Funding].[FY20 Funding]" caption="FY20 Funding" attribute="1" defaultMemberUniqueName="[FY20 Funding].[FY20 Funding].[All]" allUniqueName="[FY20 Funding].[FY20 Funding].[All]" dimensionUniqueName="[FY20 Funding]" displayFolder="" count="0" memberValueDatatype="20" unbalanced="0"/>
    <cacheHierarchy uniqueName="[FY20 Funding].[Notes]" caption="Notes" attribute="1" defaultMemberUniqueName="[FY20 Funding].[Notes].[All]" allUniqueName="[FY20 Funding].[Notes].[All]" dimensionUniqueName="[FY20 Funding]" displayFolder="" count="0" memberValueDatatype="130" unbalanced="0"/>
    <cacheHierarchy uniqueName="[Table11].[Organization Name]" caption="Organization Name" attribute="1" defaultMemberUniqueName="[Table11].[Organization Name].[All]" allUniqueName="[Table11].[Organization Name].[All]" dimensionUniqueName="[Table11]" displayFolder="" count="2" memberValueDatatype="130" unbalanced="0">
      <fieldsUsage count="2">
        <fieldUsage x="-1"/>
        <fieldUsage x="0"/>
      </fieldsUsage>
    </cacheHierarchy>
    <cacheHierarchy uniqueName="[Table11].[Project Name]" caption="Project Name" attribute="1" defaultMemberUniqueName="[Table11].[Project Name].[All]" allUniqueName="[Table11].[Project Name].[All]" dimensionUniqueName="[Table11]" displayFolder="" count="2" memberValueDatatype="130" unbalanced="0">
      <fieldsUsage count="2">
        <fieldUsage x="-1"/>
        <fieldUsage x="12"/>
      </fieldsUsage>
    </cacheHierarchy>
    <cacheHierarchy uniqueName="[Table11].[Strategy]" caption="Strategy" attribute="1" defaultMemberUniqueName="[Table11].[Strategy].[All]" allUniqueName="[Table11].[Strategy].[All]" dimensionUniqueName="[Table11]" displayFolder="" count="2" memberValueDatatype="130" unbalanced="0">
      <fieldsUsage count="2">
        <fieldUsage x="-1"/>
        <fieldUsage x="13"/>
      </fieldsUsage>
    </cacheHierarchy>
    <cacheHierarchy uniqueName="[Table11].[Funding Request]" caption="Funding Request" attribute="1" defaultMemberUniqueName="[Table11].[Funding Request].[All]" allUniqueName="[Table11].[Funding Request].[All]" dimensionUniqueName="[Table11]" displayFolder="" count="2" memberValueDatatype="5" unbalanced="0">
      <fieldsUsage count="2">
        <fieldUsage x="-1"/>
        <fieldUsage x="14"/>
      </fieldsUsage>
    </cacheHierarchy>
    <cacheHierarchy uniqueName="[Table11].[Organization]" caption="Organization" attribute="1" defaultMemberUniqueName="[Table11].[Organization].[All]" allUniqueName="[Table11].[Organization].[All]" dimensionUniqueName="[Table11]" displayFolder="" count="2" memberValueDatatype="20" unbalanced="0"/>
    <cacheHierarchy uniqueName="[Table11].[Need]" caption="Need" attribute="1" defaultMemberUniqueName="[Table11].[Need].[All]" allUniqueName="[Table11].[Need].[All]" dimensionUniqueName="[Table11]" displayFolder="" count="0" memberValueDatatype="20" unbalanced="0"/>
    <cacheHierarchy uniqueName="[Table11].[People Served]" caption="People Served" attribute="1" defaultMemberUniqueName="[Table11].[People Served].[All]" allUniqueName="[Table11].[People Served].[All]" dimensionUniqueName="[Table11]" displayFolder="" count="0" memberValueDatatype="20" unbalanced="0"/>
    <cacheHierarchy uniqueName="[Table11].[Project]" caption="Project" attribute="1" defaultMemberUniqueName="[Table11].[Project].[All]" allUniqueName="[Table11].[Project].[All]" dimensionUniqueName="[Table11]" displayFolder="" count="0" memberValueDatatype="20" unbalanced="0"/>
    <cacheHierarchy uniqueName="[Table11].[Results]" caption="Results" attribute="1" defaultMemberUniqueName="[Table11].[Results].[All]" allUniqueName="[Table11].[Results].[All]" dimensionUniqueName="[Table11]" displayFolder="" count="0" memberValueDatatype="20" unbalanced="0"/>
    <cacheHierarchy uniqueName="[Table11].[Evaluation]" caption="Evaluation" attribute="1" defaultMemberUniqueName="[Table11].[Evaluation].[All]" allUniqueName="[Table11].[Evaluation].[All]" dimensionUniqueName="[Table11]" displayFolder="" count="0" memberValueDatatype="20" unbalanced="0"/>
    <cacheHierarchy uniqueName="[Table11].[Equity]" caption="Equity" attribute="1" defaultMemberUniqueName="[Table11].[Equity].[All]" allUniqueName="[Table11].[Equity].[All]" dimensionUniqueName="[Table11]" displayFolder="" count="0" memberValueDatatype="20" unbalanced="0"/>
    <cacheHierarchy uniqueName="[Table11].[Collaboration]" caption="Collaboration" attribute="1" defaultMemberUniqueName="[Table11].[Collaboration].[All]" allUniqueName="[Table11].[Collaboration].[All]" dimensionUniqueName="[Table11]" displayFolder="" count="0" memberValueDatatype="20" unbalanced="0"/>
    <cacheHierarchy uniqueName="[Table11].[Budget]" caption="Budget" attribute="1" defaultMemberUniqueName="[Table11].[Budget].[All]" allUniqueName="[Table11].[Budget].[All]" dimensionUniqueName="[Table11]" displayFolder="" count="0" memberValueDatatype="20" unbalanced="0"/>
    <cacheHierarchy uniqueName="[Table11].[Sustainability]" caption="Sustainability" attribute="1" defaultMemberUniqueName="[Table11].[Sustainability].[All]" allUniqueName="[Table11].[Sustainability].[All]" dimensionUniqueName="[Table11]" displayFolder="" count="0" memberValueDatatype="20" unbalanced="0"/>
    <cacheHierarchy uniqueName="[Table11].[Evaluator First Name]" caption="Evaluator First Name" attribute="1" defaultMemberUniqueName="[Table11].[Evaluator First Name].[All]" allUniqueName="[Table11].[Evaluator First Name].[All]" dimensionUniqueName="[Table11]" displayFolder="" count="0" memberValueDatatype="130" unbalanced="0"/>
    <cacheHierarchy uniqueName="[Table11].[Evaluator Last Name]" caption="Evaluator Last Name" attribute="1" defaultMemberUniqueName="[Table11].[Evaluator Last Name].[All]" allUniqueName="[Table11].[Evaluator Last Name].[All]" dimensionUniqueName="[Table11]" displayFolder="" count="0" memberValueDatatype="130" unbalanced="0"/>
    <cacheHierarchy uniqueName="[Table11].[Prior Yr Funding]" caption="Prior Yr Funding" attribute="1" defaultMemberUniqueName="[Table11].[Prior Yr Funding].[All]" allUniqueName="[Table11].[Prior Yr Funding].[All]" dimensionUniqueName="[Table11]" displayFolder="" count="2" memberValueDatatype="6" unbalanced="0">
      <fieldsUsage count="2">
        <fieldUsage x="-1"/>
        <fieldUsage x="15"/>
      </fieldsUsage>
    </cacheHierarchy>
    <cacheHierarchy uniqueName="[Measures].[Sum Organization]" caption="Sum Organization" measure="1" displayFolder="" measureGroup="Table11" count="0"/>
    <cacheHierarchy uniqueName="[Measures].[Count Organization]" caption="Count Organization" measure="1" displayFolder="" measureGroup="Table11" count="0"/>
    <cacheHierarchy uniqueName="[Measures].[Avg. Score Organiztion]" caption="Avg. Score Organiztion" measure="1" displayFolder="" measureGroup="Table11" count="0" oneField="1">
      <fieldsUsage count="1">
        <fieldUsage x="2"/>
      </fieldsUsage>
    </cacheHierarchy>
    <cacheHierarchy uniqueName="[Measures].[Sum Need]" caption="Sum Need" measure="1" displayFolder="" measureGroup="Table11" count="0"/>
    <cacheHierarchy uniqueName="[Measures].[Count Need]" caption="Count Need" measure="1" displayFolder="" measureGroup="Table11" count="0"/>
    <cacheHierarchy uniqueName="[Measures].[Avg. Score Need]" caption="Avg. Score Need" measure="1" displayFolder="" measureGroup="Table11" count="0" oneField="1">
      <fieldsUsage count="1">
        <fieldUsage x="3"/>
      </fieldsUsage>
    </cacheHierarchy>
    <cacheHierarchy uniqueName="[Measures].[Sum People Served]" caption="Sum People Served" measure="1" displayFolder="" measureGroup="Table11" count="0"/>
    <cacheHierarchy uniqueName="[Measures].[Count People Served]" caption="Count People Served" measure="1" displayFolder="" measureGroup="Table11" count="0"/>
    <cacheHierarchy uniqueName="[Measures].[Avg. Score People Served]" caption="Avg. Score People Served" measure="1" displayFolder="" measureGroup="Table11" count="0" oneField="1">
      <fieldsUsage count="1">
        <fieldUsage x="4"/>
      </fieldsUsage>
    </cacheHierarchy>
    <cacheHierarchy uniqueName="[Measures].[Sum Project]" caption="Sum Project" measure="1" displayFolder="" measureGroup="Table11" count="0"/>
    <cacheHierarchy uniqueName="[Measures].[Count Project]" caption="Count Project" measure="1" displayFolder="" measureGroup="Table11" count="0"/>
    <cacheHierarchy uniqueName="[Measures].[Avg. Score Project]" caption="Avg. Score Project" measure="1" displayFolder="" measureGroup="Table11" count="0" oneField="1">
      <fieldsUsage count="1">
        <fieldUsage x="5"/>
      </fieldsUsage>
    </cacheHierarchy>
    <cacheHierarchy uniqueName="[Measures].[Sum Results]" caption="Sum Results" measure="1" displayFolder="" measureGroup="Table11" count="0"/>
    <cacheHierarchy uniqueName="[Measures].[Count Results]" caption="Count Results" measure="1" displayFolder="" measureGroup="Table11" count="0"/>
    <cacheHierarchy uniqueName="[Measures].[Avg. Score Results]" caption="Avg. Score Results" measure="1" displayFolder="" measureGroup="Table11" count="0" oneField="1">
      <fieldsUsage count="1">
        <fieldUsage x="6"/>
      </fieldsUsage>
    </cacheHierarchy>
    <cacheHierarchy uniqueName="[Measures].[Sum Evaluation]" caption="Sum Evaluation" measure="1" displayFolder="" measureGroup="Table11" count="0"/>
    <cacheHierarchy uniqueName="[Measures].[Count Evaluation]" caption="Count Evaluation" measure="1" displayFolder="" measureGroup="Table11" count="0"/>
    <cacheHierarchy uniqueName="[Measures].[Avg. Score Evaluation]" caption="Avg. Score Evaluation" measure="1" displayFolder="" measureGroup="Table11" count="0" oneField="1">
      <fieldsUsage count="1">
        <fieldUsage x="7"/>
      </fieldsUsage>
    </cacheHierarchy>
    <cacheHierarchy uniqueName="[Measures].[Sum Equity]" caption="Sum Equity" measure="1" displayFolder="" measureGroup="Table11" count="0"/>
    <cacheHierarchy uniqueName="[Measures].[Count Equity]" caption="Count Equity" measure="1" displayFolder="" measureGroup="Table11" count="0"/>
    <cacheHierarchy uniqueName="[Measures].[Avg. Score Equity]" caption="Avg. Score Equity" measure="1" displayFolder="" measureGroup="Table11" count="0" oneField="1">
      <fieldsUsage count="1">
        <fieldUsage x="8"/>
      </fieldsUsage>
    </cacheHierarchy>
    <cacheHierarchy uniqueName="[Measures].[Sum Collaboration]" caption="Sum Collaboration" measure="1" displayFolder="" measureGroup="Table11" count="0"/>
    <cacheHierarchy uniqueName="[Measures].[Count Collaboration]" caption="Count Collaboration" measure="1" displayFolder="" measureGroup="Table11" count="0"/>
    <cacheHierarchy uniqueName="[Measures].[Avg. Score Collaboration]" caption="Avg. Score Collaboration" measure="1" displayFolder="" measureGroup="Table11" count="0" oneField="1">
      <fieldsUsage count="1">
        <fieldUsage x="9"/>
      </fieldsUsage>
    </cacheHierarchy>
    <cacheHierarchy uniqueName="[Measures].[Sum Budget]" caption="Sum Budget" measure="1" displayFolder="" measureGroup="Table11" count="0"/>
    <cacheHierarchy uniqueName="[Measures].[Count Budget]" caption="Count Budget" measure="1" displayFolder="" measureGroup="Table11" count="0"/>
    <cacheHierarchy uniqueName="[Measures].[Avg. Score Budget]" caption="Avg. Score Budget" measure="1" displayFolder="" measureGroup="Table11" count="0" oneField="1">
      <fieldsUsage count="1">
        <fieldUsage x="10"/>
      </fieldsUsage>
    </cacheHierarchy>
    <cacheHierarchy uniqueName="[Measures].[Sum Sustainability]" caption="Sum Sustainability" measure="1" displayFolder="" measureGroup="Table11" count="0"/>
    <cacheHierarchy uniqueName="[Measures].[Count Sustainability]" caption="Count Sustainability" measure="1" displayFolder="" measureGroup="Table11" count="0"/>
    <cacheHierarchy uniqueName="[Measures].[Avg. Sustainability]" caption="Avg. Sustainability" measure="1" displayFolder="" measureGroup="Table11" count="0" oneField="1">
      <fieldsUsage count="1">
        <fieldUsage x="11"/>
      </fieldsUsage>
    </cacheHierarchy>
    <cacheHierarchy uniqueName="[Measures].[Sum Total]" caption="Sum Total" measure="1" displayFolder="" measureGroup="Table11" count="0"/>
    <cacheHierarchy uniqueName="[Measures].[Count Total]" caption="Count Total" measure="1" displayFolder="" measureGroup="Table11" count="0"/>
    <cacheHierarchy uniqueName="[Measures].[Avg. Total]" caption="Avg. Total" measure="1" displayFolder="" measureGroup="Table11" count="0" oneField="1">
      <fieldsUsage count="1">
        <fieldUsage x="1"/>
      </fieldsUsage>
    </cacheHierarchy>
    <cacheHierarchy uniqueName="[Measures].[__XL_Count Table11]" caption="__XL_Count Table11" measure="1" displayFolder="" measureGroup="Table11" count="0" hidden="1"/>
    <cacheHierarchy uniqueName="[Measures].[__XL_Count Table2]" caption="__XL_Count Table2" measure="1" displayFolder="" measureGroup="FY20 Funding" count="0" hidden="1"/>
    <cacheHierarchy uniqueName="[Measures].[__No measures defined]" caption="__No measures defined" measure="1" displayFolder="" count="0" hidden="1"/>
  </cacheHierarchies>
  <kpis count="0"/>
  <dimensions count="3">
    <dimension name="FY20 Funding" uniqueName="[FY20 Funding]" caption="FY20 Funding"/>
    <dimension measure="1" name="Measures" uniqueName="[Measures]" caption="Measures"/>
    <dimension name="Table11" uniqueName="[Table11]" caption="Table11"/>
  </dimensions>
  <measureGroups count="2">
    <measureGroup name="FY20 Funding" caption="FY20 Funding"/>
    <measureGroup name="Table11" caption="Table1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Burnett Walz" refreshedDate="43920.739008449076" backgroundQuery="1" createdVersion="6" refreshedVersion="6" minRefreshableVersion="3" recordCount="0" supportSubquery="1" supportAdvancedDrill="1">
  <cacheSource type="external" connectionId="3"/>
  <cacheFields count="6">
    <cacheField name="[Table11].[Organization Name].[Organization Name]" caption="Organization Name" numFmtId="0" hierarchy="6" level="1">
      <sharedItems count="20">
        <s v="Asheville Art Museum"/>
        <s v="Community Action Opportunities"/>
        <s v="Buncombe Parntership for Children"/>
        <s v="Buncombe County Partnership for Children"/>
        <s v="Irene Wortham Center"/>
        <s v="YWCA of Asheville and Western North Carolina"/>
        <s v="Eliada Homes, Inc"/>
        <s v="Crump"/>
        <s v="Buncombe County Schools"/>
        <s v="Asheville City Schools"/>
        <s v="Swannanoa Valley Child Care Council-Childrern and Friends Enrichment Center"/>
        <s v="Warren Wilson College"/>
        <s v="CIMA-Compañeros Inmigrantes de las Montañas en Accion"/>
        <s v="Rainbow Community School"/>
        <s v="CCCS of WNC, Inc. DBA OnTrack Financial Education &amp; Counseling"/>
        <s v="Evolve Early Learning"/>
        <s v="Asheville Jewish Community Center"/>
        <s v="The Christine Avery Learning Center"/>
        <s v="Heart of Horse Sense"/>
        <s v="Southwestern Child Development"/>
      </sharedItems>
    </cacheField>
    <cacheField name="[Measures].[Avg. Total]" caption="Avg. Total" numFmtId="0" hierarchy="55" level="32767"/>
    <cacheField name="[Table11].[Project Name].[Project Name]" caption="Project Name" numFmtId="0" hierarchy="7" level="1">
      <sharedItems count="24">
        <s v="Asheville Art Museum Early Childhood Programs"/>
        <s v="Boost Buncombe Children, A School-Day School-Year Pre-Kindergarten Project at Johnston Elementary"/>
        <s v="Boost Buncombe Families, A Full-Day Full-Year Pre-Kindergarten Program at the Lonnie D Burton Center"/>
        <s v="Buncombe County Early Childhood Teacher Workforce Development Program"/>
        <s v="Child Care Resources: Professional and Systems"/>
        <s v="Developing a Comprehensive Staffed Family Child Care Network to increase FCCH slots"/>
        <s v="Early Childhood Systems Coordination and Shared Services Development"/>
        <s v="Early Learning Center Program Expansion"/>
        <s v="Early Learning Program Quality Enhancement Program"/>
        <s v="Eliada Child Development"/>
        <s v="Exceptional Start Academy"/>
        <s v="Increasing Access to High-Quality Early Care and Education at Emma Elementary School"/>
        <s v="Maintaining Classroom at Hall Fletcher Elementary"/>
        <s v="Opening the New Center for 170 Children"/>
        <s v="Partnership for Excellence in Early Childhood Education - A Gateway to B.A. and B-K"/>
        <s v="PODER Emma Bilingual ECE Shared Services Cooperative &amp; Network"/>
        <s v="Preschool Pyramid Model Coach - Strengthening teacher practices for social emotional learning."/>
        <s v="Rainbow Community School Preschool Program Expansion: Funding for architectural and design services"/>
        <s v="SECURE Matched Savings for Buncombe County Childcare Workers"/>
        <s v="Strategic and Sustainable Systems for Evolve"/>
        <s v="Sustaining ECE Professionals through Recruitment and Training"/>
        <s v="Sustaining Enhancing Acquiring Success (SEAS)"/>
        <s v="The Teaching Horse: Training, Retention &amp; Support for Early Learning Teachers, Students, &amp; Families"/>
        <s v="Valley Child Development"/>
      </sharedItems>
    </cacheField>
    <cacheField name="[Table11].[Strategy].[Strategy]" caption="Strategy" numFmtId="0" hierarchy="8" level="1">
      <sharedItems count="4">
        <s v="Supporting capacity and/or quality for existing programs"/>
        <s v="Implementing workforce development strategies to recruit and retain qualified teachers"/>
        <s v="Creating new classrooms to serve more children in early care and education settings"/>
        <s v="Enhancing the effectiveness of overall system of early care and education"/>
      </sharedItems>
    </cacheField>
    <cacheField name="[Table11].[Funding Request].[Funding Request]" caption="Funding Request" numFmtId="0" hierarchy="9" level="1">
      <sharedItems containsSemiMixedTypes="0" containsString="0" containsNumber="1" minValue="15000" maxValue="1350000" count="24">
        <n v="15000"/>
        <n v="138262"/>
        <n v="234675"/>
        <n v="143019"/>
        <n v="153000"/>
        <n v="28882"/>
        <n v="104144"/>
        <n v="153314.41"/>
        <n v="450000"/>
        <n v="262902"/>
        <n v="75000"/>
        <n v="1350000"/>
        <n v="170910.67"/>
        <n v="347821"/>
        <n v="380240"/>
        <n v="46956"/>
        <n v="102083.75"/>
        <n v="100000"/>
        <n v="99975"/>
        <n v="207321"/>
        <n v="18550"/>
        <n v="537000"/>
        <n v="273368"/>
        <n v="207508"/>
      </sharedItems>
    </cacheField>
    <cacheField name="[Table11].[Prior Yr Funding].[Prior Yr Funding]" caption="Prior Yr Funding" numFmtId="0" hierarchy="22" level="1">
      <sharedItems containsSemiMixedTypes="0" containsString="0" containsNumber="1" containsInteger="1" minValue="0" maxValue="500000" count="16">
        <n v="0"/>
        <n v="131916"/>
        <n v="267173"/>
        <n v="113019"/>
        <n v="153000"/>
        <n v="25000"/>
        <n v="77900"/>
        <n v="61438"/>
        <n v="230000"/>
        <n v="86895"/>
        <n v="500000"/>
        <n v="193147"/>
        <n v="200235"/>
        <n v="36161"/>
        <n v="29036"/>
        <n v="207508"/>
      </sharedItems>
    </cacheField>
  </cacheFields>
  <cacheHierarchies count="59">
    <cacheHierarchy uniqueName="[FY20 Funding].[Organization Name]" caption="Organization Name" attribute="1" defaultMemberUniqueName="[FY20 Funding].[Organization Name].[All]" allUniqueName="[FY20 Funding].[Organization Name].[All]" dimensionUniqueName="[FY20 Funding]" displayFolder="" count="0" memberValueDatatype="130" unbalanced="0"/>
    <cacheHierarchy uniqueName="[FY20 Funding].[Project Name]" caption="Project Name" attribute="1" defaultMemberUniqueName="[FY20 Funding].[Project Name].[All]" allUniqueName="[FY20 Funding].[Project Name].[All]" dimensionUniqueName="[FY20 Funding]" displayFolder="" count="0" memberValueDatatype="130" unbalanced="0"/>
    <cacheHierarchy uniqueName="[FY20 Funding].[Strategy]" caption="Strategy" attribute="1" defaultMemberUniqueName="[FY20 Funding].[Strategy].[All]" allUniqueName="[FY20 Funding].[Strategy].[All]" dimensionUniqueName="[FY20 Funding]" displayFolder="" count="0" memberValueDatatype="130" unbalanced="0"/>
    <cacheHierarchy uniqueName="[FY20 Funding].[Funding Request]" caption="Funding Request" attribute="1" defaultMemberUniqueName="[FY20 Funding].[Funding Request].[All]" allUniqueName="[FY20 Funding].[Funding Request].[All]" dimensionUniqueName="[FY20 Funding]" displayFolder="" count="0" memberValueDatatype="5" unbalanced="0"/>
    <cacheHierarchy uniqueName="[FY20 Funding].[FY20 Funding]" caption="FY20 Funding" attribute="1" defaultMemberUniqueName="[FY20 Funding].[FY20 Funding].[All]" allUniqueName="[FY20 Funding].[FY20 Funding].[All]" dimensionUniqueName="[FY20 Funding]" displayFolder="" count="0" memberValueDatatype="20" unbalanced="0"/>
    <cacheHierarchy uniqueName="[FY20 Funding].[Notes]" caption="Notes" attribute="1" defaultMemberUniqueName="[FY20 Funding].[Notes].[All]" allUniqueName="[FY20 Funding].[Notes].[All]" dimensionUniqueName="[FY20 Funding]" displayFolder="" count="0" memberValueDatatype="130" unbalanced="0"/>
    <cacheHierarchy uniqueName="[Table11].[Organization Name]" caption="Organization Name" attribute="1" defaultMemberUniqueName="[Table11].[Organization Name].[All]" allUniqueName="[Table11].[Organization Name].[All]" dimensionUniqueName="[Table11]" displayFolder="" count="2" memberValueDatatype="130" unbalanced="0">
      <fieldsUsage count="2">
        <fieldUsage x="-1"/>
        <fieldUsage x="0"/>
      </fieldsUsage>
    </cacheHierarchy>
    <cacheHierarchy uniqueName="[Table11].[Project Name]" caption="Project Name" attribute="1" defaultMemberUniqueName="[Table11].[Project Name].[All]" allUniqueName="[Table11].[Project Name].[All]" dimensionUniqueName="[Table11]" displayFolder="" count="2" memberValueDatatype="130" unbalanced="0">
      <fieldsUsage count="2">
        <fieldUsage x="-1"/>
        <fieldUsage x="2"/>
      </fieldsUsage>
    </cacheHierarchy>
    <cacheHierarchy uniqueName="[Table11].[Strategy]" caption="Strategy" attribute="1" defaultMemberUniqueName="[Table11].[Strategy].[All]" allUniqueName="[Table11].[Strategy].[All]" dimensionUniqueName="[Table11]" displayFolder="" count="2" memberValueDatatype="130" unbalanced="0">
      <fieldsUsage count="2">
        <fieldUsage x="-1"/>
        <fieldUsage x="3"/>
      </fieldsUsage>
    </cacheHierarchy>
    <cacheHierarchy uniqueName="[Table11].[Funding Request]" caption="Funding Request" attribute="1" defaultMemberUniqueName="[Table11].[Funding Request].[All]" allUniqueName="[Table11].[Funding Request].[All]" dimensionUniqueName="[Table11]" displayFolder="" count="2" memberValueDatatype="5" unbalanced="0">
      <fieldsUsage count="2">
        <fieldUsage x="-1"/>
        <fieldUsage x="4"/>
      </fieldsUsage>
    </cacheHierarchy>
    <cacheHierarchy uniqueName="[Table11].[Organization]" caption="Organization" attribute="1" defaultMemberUniqueName="[Table11].[Organization].[All]" allUniqueName="[Table11].[Organization].[All]" dimensionUniqueName="[Table11]" displayFolder="" count="2" memberValueDatatype="20" unbalanced="0"/>
    <cacheHierarchy uniqueName="[Table11].[Need]" caption="Need" attribute="1" defaultMemberUniqueName="[Table11].[Need].[All]" allUniqueName="[Table11].[Need].[All]" dimensionUniqueName="[Table11]" displayFolder="" count="0" memberValueDatatype="20" unbalanced="0"/>
    <cacheHierarchy uniqueName="[Table11].[People Served]" caption="People Served" attribute="1" defaultMemberUniqueName="[Table11].[People Served].[All]" allUniqueName="[Table11].[People Served].[All]" dimensionUniqueName="[Table11]" displayFolder="" count="0" memberValueDatatype="20" unbalanced="0"/>
    <cacheHierarchy uniqueName="[Table11].[Project]" caption="Project" attribute="1" defaultMemberUniqueName="[Table11].[Project].[All]" allUniqueName="[Table11].[Project].[All]" dimensionUniqueName="[Table11]" displayFolder="" count="0" memberValueDatatype="20" unbalanced="0"/>
    <cacheHierarchy uniqueName="[Table11].[Results]" caption="Results" attribute="1" defaultMemberUniqueName="[Table11].[Results].[All]" allUniqueName="[Table11].[Results].[All]" dimensionUniqueName="[Table11]" displayFolder="" count="0" memberValueDatatype="20" unbalanced="0"/>
    <cacheHierarchy uniqueName="[Table11].[Evaluation]" caption="Evaluation" attribute="1" defaultMemberUniqueName="[Table11].[Evaluation].[All]" allUniqueName="[Table11].[Evaluation].[All]" dimensionUniqueName="[Table11]" displayFolder="" count="0" memberValueDatatype="20" unbalanced="0"/>
    <cacheHierarchy uniqueName="[Table11].[Equity]" caption="Equity" attribute="1" defaultMemberUniqueName="[Table11].[Equity].[All]" allUniqueName="[Table11].[Equity].[All]" dimensionUniqueName="[Table11]" displayFolder="" count="0" memberValueDatatype="20" unbalanced="0"/>
    <cacheHierarchy uniqueName="[Table11].[Collaboration]" caption="Collaboration" attribute="1" defaultMemberUniqueName="[Table11].[Collaboration].[All]" allUniqueName="[Table11].[Collaboration].[All]" dimensionUniqueName="[Table11]" displayFolder="" count="0" memberValueDatatype="20" unbalanced="0"/>
    <cacheHierarchy uniqueName="[Table11].[Budget]" caption="Budget" attribute="1" defaultMemberUniqueName="[Table11].[Budget].[All]" allUniqueName="[Table11].[Budget].[All]" dimensionUniqueName="[Table11]" displayFolder="" count="0" memberValueDatatype="20" unbalanced="0"/>
    <cacheHierarchy uniqueName="[Table11].[Sustainability]" caption="Sustainability" attribute="1" defaultMemberUniqueName="[Table11].[Sustainability].[All]" allUniqueName="[Table11].[Sustainability].[All]" dimensionUniqueName="[Table11]" displayFolder="" count="0" memberValueDatatype="20" unbalanced="0"/>
    <cacheHierarchy uniqueName="[Table11].[Evaluator First Name]" caption="Evaluator First Name" attribute="1" defaultMemberUniqueName="[Table11].[Evaluator First Name].[All]" allUniqueName="[Table11].[Evaluator First Name].[All]" dimensionUniqueName="[Table11]" displayFolder="" count="0" memberValueDatatype="130" unbalanced="0"/>
    <cacheHierarchy uniqueName="[Table11].[Evaluator Last Name]" caption="Evaluator Last Name" attribute="1" defaultMemberUniqueName="[Table11].[Evaluator Last Name].[All]" allUniqueName="[Table11].[Evaluator Last Name].[All]" dimensionUniqueName="[Table11]" displayFolder="" count="0" memberValueDatatype="130" unbalanced="0"/>
    <cacheHierarchy uniqueName="[Table11].[Prior Yr Funding]" caption="Prior Yr Funding" attribute="1" defaultMemberUniqueName="[Table11].[Prior Yr Funding].[All]" allUniqueName="[Table11].[Prior Yr Funding].[All]" dimensionUniqueName="[Table11]" displayFolder="" count="2" memberValueDatatype="6" unbalanced="0">
      <fieldsUsage count="2">
        <fieldUsage x="-1"/>
        <fieldUsage x="5"/>
      </fieldsUsage>
    </cacheHierarchy>
    <cacheHierarchy uniqueName="[Measures].[Sum Organization]" caption="Sum Organization" measure="1" displayFolder="" measureGroup="Table11" count="0"/>
    <cacheHierarchy uniqueName="[Measures].[Count Organization]" caption="Count Organization" measure="1" displayFolder="" measureGroup="Table11" count="0"/>
    <cacheHierarchy uniqueName="[Measures].[Avg. Score Organiztion]" caption="Avg. Score Organiztion" measure="1" displayFolder="" measureGroup="Table11" count="0"/>
    <cacheHierarchy uniqueName="[Measures].[Sum Need]" caption="Sum Need" measure="1" displayFolder="" measureGroup="Table11" count="0"/>
    <cacheHierarchy uniqueName="[Measures].[Count Need]" caption="Count Need" measure="1" displayFolder="" measureGroup="Table11" count="0"/>
    <cacheHierarchy uniqueName="[Measures].[Avg. Score Need]" caption="Avg. Score Need" measure="1" displayFolder="" measureGroup="Table11" count="0"/>
    <cacheHierarchy uniqueName="[Measures].[Sum People Served]" caption="Sum People Served" measure="1" displayFolder="" measureGroup="Table11" count="0"/>
    <cacheHierarchy uniqueName="[Measures].[Count People Served]" caption="Count People Served" measure="1" displayFolder="" measureGroup="Table11" count="0"/>
    <cacheHierarchy uniqueName="[Measures].[Avg. Score People Served]" caption="Avg. Score People Served" measure="1" displayFolder="" measureGroup="Table11" count="0"/>
    <cacheHierarchy uniqueName="[Measures].[Sum Project]" caption="Sum Project" measure="1" displayFolder="" measureGroup="Table11" count="0"/>
    <cacheHierarchy uniqueName="[Measures].[Count Project]" caption="Count Project" measure="1" displayFolder="" measureGroup="Table11" count="0"/>
    <cacheHierarchy uniqueName="[Measures].[Avg. Score Project]" caption="Avg. Score Project" measure="1" displayFolder="" measureGroup="Table11" count="0"/>
    <cacheHierarchy uniqueName="[Measures].[Sum Results]" caption="Sum Results" measure="1" displayFolder="" measureGroup="Table11" count="0"/>
    <cacheHierarchy uniqueName="[Measures].[Count Results]" caption="Count Results" measure="1" displayFolder="" measureGroup="Table11" count="0"/>
    <cacheHierarchy uniqueName="[Measures].[Avg. Score Results]" caption="Avg. Score Results" measure="1" displayFolder="" measureGroup="Table11" count="0"/>
    <cacheHierarchy uniqueName="[Measures].[Sum Evaluation]" caption="Sum Evaluation" measure="1" displayFolder="" measureGroup="Table11" count="0"/>
    <cacheHierarchy uniqueName="[Measures].[Count Evaluation]" caption="Count Evaluation" measure="1" displayFolder="" measureGroup="Table11" count="0"/>
    <cacheHierarchy uniqueName="[Measures].[Avg. Score Evaluation]" caption="Avg. Score Evaluation" measure="1" displayFolder="" measureGroup="Table11" count="0"/>
    <cacheHierarchy uniqueName="[Measures].[Sum Equity]" caption="Sum Equity" measure="1" displayFolder="" measureGroup="Table11" count="0"/>
    <cacheHierarchy uniqueName="[Measures].[Count Equity]" caption="Count Equity" measure="1" displayFolder="" measureGroup="Table11" count="0"/>
    <cacheHierarchy uniqueName="[Measures].[Avg. Score Equity]" caption="Avg. Score Equity" measure="1" displayFolder="" measureGroup="Table11" count="0"/>
    <cacheHierarchy uniqueName="[Measures].[Sum Collaboration]" caption="Sum Collaboration" measure="1" displayFolder="" measureGroup="Table11" count="0"/>
    <cacheHierarchy uniqueName="[Measures].[Count Collaboration]" caption="Count Collaboration" measure="1" displayFolder="" measureGroup="Table11" count="0"/>
    <cacheHierarchy uniqueName="[Measures].[Avg. Score Collaboration]" caption="Avg. Score Collaboration" measure="1" displayFolder="" measureGroup="Table11" count="0"/>
    <cacheHierarchy uniqueName="[Measures].[Sum Budget]" caption="Sum Budget" measure="1" displayFolder="" measureGroup="Table11" count="0"/>
    <cacheHierarchy uniqueName="[Measures].[Count Budget]" caption="Count Budget" measure="1" displayFolder="" measureGroup="Table11" count="0"/>
    <cacheHierarchy uniqueName="[Measures].[Avg. Score Budget]" caption="Avg. Score Budget" measure="1" displayFolder="" measureGroup="Table11" count="0"/>
    <cacheHierarchy uniqueName="[Measures].[Sum Sustainability]" caption="Sum Sustainability" measure="1" displayFolder="" measureGroup="Table11" count="0"/>
    <cacheHierarchy uniqueName="[Measures].[Count Sustainability]" caption="Count Sustainability" measure="1" displayFolder="" measureGroup="Table11" count="0"/>
    <cacheHierarchy uniqueName="[Measures].[Avg. Sustainability]" caption="Avg. Sustainability" measure="1" displayFolder="" measureGroup="Table11" count="0"/>
    <cacheHierarchy uniqueName="[Measures].[Sum Total]" caption="Sum Total" measure="1" displayFolder="" measureGroup="Table11" count="0"/>
    <cacheHierarchy uniqueName="[Measures].[Count Total]" caption="Count Total" measure="1" displayFolder="" measureGroup="Table11" count="0"/>
    <cacheHierarchy uniqueName="[Measures].[Avg. Total]" caption="Avg. Total" measure="1" displayFolder="" measureGroup="Table11" count="0" oneField="1">
      <fieldsUsage count="1">
        <fieldUsage x="1"/>
      </fieldsUsage>
    </cacheHierarchy>
    <cacheHierarchy uniqueName="[Measures].[__XL_Count Table11]" caption="__XL_Count Table11" measure="1" displayFolder="" measureGroup="Table11" count="0" hidden="1"/>
    <cacheHierarchy uniqueName="[Measures].[__XL_Count Table2]" caption="__XL_Count Table2" measure="1" displayFolder="" measureGroup="FY20 Funding" count="0" hidden="1"/>
    <cacheHierarchy uniqueName="[Measures].[__No measures defined]" caption="__No measures defined" measure="1" displayFolder="" count="0" hidden="1"/>
  </cacheHierarchies>
  <kpis count="0"/>
  <dimensions count="3">
    <dimension name="FY20 Funding" uniqueName="[FY20 Funding]" caption="FY20 Funding"/>
    <dimension measure="1" name="Measures" uniqueName="[Measures]" caption="Measures"/>
    <dimension name="Table11" uniqueName="[Table11]" caption="Table11"/>
  </dimensions>
  <measureGroups count="2">
    <measureGroup name="FY20 Funding" caption="FY20 Funding"/>
    <measureGroup name="Table11" caption="Table1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tag="7315e7d0-0b61-4206-bd8f-a0dcb84b48fe" updatedVersion="6" minRefreshableVersion="3" subtotalHiddenItems="1" rowGrandTotals="0" colGrandTotals="0" itemPrintTitles="1" createdVersion="6" indent="0" compact="0" compactData="0" gridDropZones="1" multipleFieldFilters="0">
  <location ref="B5:Q30" firstHeaderRow="1" firstDataRow="2" firstDataCol="5"/>
  <pivotFields count="16">
    <pivotField axis="axisRow" compact="0" allDrilled="1" outline="0" showAll="0" sortType="ascending" defaultSubtotal="0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FY21 Funding Request" axis="axisRow" compact="0" allDrilled="1" outline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2"/>
    <field x="13"/>
    <field x="14"/>
    <field x="15"/>
  </rowFields>
  <rowItems count="24">
    <i>
      <x/>
      <x/>
      <x/>
      <x/>
      <x/>
    </i>
    <i>
      <x v="1"/>
      <x v="1"/>
      <x v="1"/>
      <x v="1"/>
      <x v="1"/>
    </i>
    <i r="1">
      <x v="2"/>
      <x/>
      <x v="2"/>
      <x/>
    </i>
    <i>
      <x v="2"/>
      <x v="3"/>
      <x v="2"/>
      <x v="3"/>
      <x/>
    </i>
    <i>
      <x v="3"/>
      <x v="4"/>
      <x v="1"/>
      <x v="4"/>
      <x v="2"/>
    </i>
    <i r="1">
      <x v="5"/>
      <x v="3"/>
      <x v="5"/>
      <x v="3"/>
    </i>
    <i>
      <x v="4"/>
      <x v="6"/>
      <x v="1"/>
      <x v="6"/>
      <x v="4"/>
    </i>
    <i>
      <x v="5"/>
      <x v="7"/>
      <x v="2"/>
      <x v="7"/>
      <x v="5"/>
    </i>
    <i r="1">
      <x v="8"/>
      <x/>
      <x v="8"/>
      <x v="6"/>
    </i>
    <i>
      <x v="6"/>
      <x v="9"/>
      <x v="2"/>
      <x v="9"/>
      <x/>
    </i>
    <i>
      <x v="7"/>
      <x v="10"/>
      <x/>
      <x v="10"/>
      <x v="7"/>
    </i>
    <i>
      <x v="8"/>
      <x v="11"/>
      <x/>
      <x v="11"/>
      <x v="8"/>
    </i>
    <i r="1">
      <x v="12"/>
      <x/>
      <x v="12"/>
      <x v="9"/>
    </i>
    <i>
      <x v="9"/>
      <x v="13"/>
      <x v="1"/>
      <x v="13"/>
      <x/>
    </i>
    <i>
      <x v="10"/>
      <x v="14"/>
      <x/>
      <x v="14"/>
      <x v="10"/>
    </i>
    <i>
      <x v="11"/>
      <x v="15"/>
      <x/>
      <x v="15"/>
      <x v="7"/>
    </i>
    <i>
      <x v="12"/>
      <x v="16"/>
      <x v="2"/>
      <x v="16"/>
      <x/>
    </i>
    <i>
      <x v="13"/>
      <x v="17"/>
      <x/>
      <x v="17"/>
      <x v="11"/>
    </i>
    <i>
      <x v="14"/>
      <x v="18"/>
      <x v="1"/>
      <x v="18"/>
      <x/>
    </i>
    <i>
      <x v="15"/>
      <x v="19"/>
      <x/>
      <x v="19"/>
      <x v="12"/>
    </i>
    <i>
      <x v="16"/>
      <x v="20"/>
      <x v="1"/>
      <x v="20"/>
      <x/>
    </i>
    <i>
      <x v="17"/>
      <x v="21"/>
      <x/>
      <x v="21"/>
      <x v="13"/>
    </i>
    <i>
      <x v="18"/>
      <x v="22"/>
      <x v="2"/>
      <x v="22"/>
      <x v="14"/>
    </i>
    <i>
      <x v="19"/>
      <x v="23"/>
      <x/>
      <x v="23"/>
      <x v="15"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Total Score" fld="1" subtotal="count" baseField="15" baseItem="0"/>
    <dataField name="Organiztion" fld="2" subtotal="count" baseField="0" baseItem="0"/>
    <dataField name="Need" fld="3" subtotal="count" baseField="0" baseItem="0"/>
    <dataField name="People Served" fld="4" subtotal="count" baseField="0" baseItem="0"/>
    <dataField name="Project" fld="5" subtotal="count" baseField="0" baseItem="0"/>
    <dataField name="Results" fld="6" subtotal="count" baseField="0" baseItem="0"/>
    <dataField name="Evaluation" fld="7" subtotal="count" baseField="0" baseItem="0"/>
    <dataField name="Equity" fld="8" subtotal="count" baseField="0" baseItem="0"/>
    <dataField name="Collaboration" fld="9" subtotal="count" baseField="0" baseItem="0"/>
    <dataField name="Budget" fld="10" subtotal="count" baseField="0" baseItem="0"/>
    <dataField name="Sustainability" fld="11" subtotal="count" baseField="0" baseItem="0"/>
  </dataFields>
  <formats count="236">
    <format dxfId="496">
      <pivotArea type="origin" dataOnly="0" labelOnly="1" outline="0" fieldPosition="0"/>
    </format>
    <format dxfId="495">
      <pivotArea field="0" type="button" dataOnly="0" labelOnly="1" outline="0" axis="axisRow" fieldPosition="0"/>
    </format>
    <format dxfId="494">
      <pivotArea field="12" type="button" dataOnly="0" labelOnly="1" outline="0" axis="axisRow" fieldPosition="1"/>
    </format>
    <format dxfId="493">
      <pivotArea field="13" type="button" dataOnly="0" labelOnly="1" outline="0" axis="axisRow" fieldPosition="2"/>
    </format>
    <format dxfId="492">
      <pivotArea dataOnly="0" labelOnly="1" outline="0" fieldPosition="0">
        <references count="1">
          <reference field="0" count="0"/>
        </references>
      </pivotArea>
    </format>
    <format dxfId="491">
      <pivotArea dataOnly="0" labelOnly="1" grandRow="1" outline="0" fieldPosition="0"/>
    </format>
    <format dxfId="490">
      <pivotArea dataOnly="0" labelOnly="1" outline="0" fieldPosition="0">
        <references count="2">
          <reference field="0" count="1" selected="0">
            <x v="4"/>
          </reference>
          <reference field="12" count="1">
            <x v="6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8"/>
          </reference>
          <reference field="12" count="2">
            <x v="11"/>
            <x v="12"/>
          </reference>
        </references>
      </pivotArea>
    </format>
    <format dxfId="488">
      <pivotArea dataOnly="0" labelOnly="1" outline="0" fieldPosition="0">
        <references count="2">
          <reference field="0" count="1" selected="0">
            <x v="3"/>
          </reference>
          <reference field="12" count="2">
            <x v="4"/>
            <x v="5"/>
          </reference>
        </references>
      </pivotArea>
    </format>
    <format dxfId="487">
      <pivotArea dataOnly="0" labelOnly="1" outline="0" fieldPosition="0">
        <references count="2">
          <reference field="0" count="1" selected="0">
            <x v="5"/>
          </reference>
          <reference field="12" count="2">
            <x v="7"/>
            <x v="8"/>
          </reference>
        </references>
      </pivotArea>
    </format>
    <format dxfId="486">
      <pivotArea dataOnly="0" labelOnly="1" outline="0" fieldPosition="0">
        <references count="2">
          <reference field="0" count="1" selected="0">
            <x v="10"/>
          </reference>
          <reference field="12" count="1">
            <x v="14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16"/>
          </reference>
          <reference field="12" count="1">
            <x v="20"/>
          </reference>
        </references>
      </pivotArea>
    </format>
    <format dxfId="484">
      <pivotArea dataOnly="0" labelOnly="1" outline="0" fieldPosition="0">
        <references count="2">
          <reference field="0" count="1" selected="0">
            <x v="2"/>
          </reference>
          <reference field="12" count="1">
            <x v="3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1"/>
          </reference>
          <reference field="12" count="2">
            <x v="1"/>
            <x v="2"/>
          </reference>
        </references>
      </pivotArea>
    </format>
    <format dxfId="482">
      <pivotArea dataOnly="0" labelOnly="1" outline="0" fieldPosition="0">
        <references count="2">
          <reference field="0" count="1" selected="0">
            <x v="7"/>
          </reference>
          <reference field="12" count="1">
            <x v="10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13"/>
          </reference>
          <reference field="12" count="1">
            <x v="17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17"/>
          </reference>
          <reference field="12" count="1">
            <x v="21"/>
          </reference>
        </references>
      </pivotArea>
    </format>
    <format dxfId="479">
      <pivotArea dataOnly="0" labelOnly="1" outline="0" fieldPosition="0">
        <references count="2">
          <reference field="0" count="1" selected="0">
            <x v="6"/>
          </reference>
          <reference field="12" count="1">
            <x v="9"/>
          </reference>
        </references>
      </pivotArea>
    </format>
    <format dxfId="478">
      <pivotArea dataOnly="0" labelOnly="1" outline="0" fieldPosition="0">
        <references count="2">
          <reference field="0" count="1" selected="0">
            <x v="18"/>
          </reference>
          <reference field="12" count="1">
            <x v="22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19"/>
          </reference>
          <reference field="12" count="1">
            <x v="23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15"/>
          </reference>
          <reference field="12" count="1">
            <x v="19"/>
          </reference>
        </references>
      </pivotArea>
    </format>
    <format dxfId="475">
      <pivotArea dataOnly="0" labelOnly="1" outline="0" fieldPosition="0">
        <references count="2">
          <reference field="0" count="1" selected="0">
            <x v="12"/>
          </reference>
          <reference field="12" count="1">
            <x v="16"/>
          </reference>
        </references>
      </pivotArea>
    </format>
    <format dxfId="474">
      <pivotArea dataOnly="0" labelOnly="1" outline="0" fieldPosition="0">
        <references count="2">
          <reference field="0" count="1" selected="0">
            <x v="14"/>
          </reference>
          <reference field="12" count="1">
            <x v="18"/>
          </reference>
        </references>
      </pivotArea>
    </format>
    <format dxfId="473">
      <pivotArea dataOnly="0" labelOnly="1" outline="0" fieldPosition="0">
        <references count="2">
          <reference field="0" count="1" selected="0">
            <x v="11"/>
          </reference>
          <reference field="12" count="1">
            <x v="15"/>
          </reference>
        </references>
      </pivotArea>
    </format>
    <format dxfId="472">
      <pivotArea dataOnly="0" labelOnly="1" outline="0" fieldPosition="0">
        <references count="2">
          <reference field="0" count="1" selected="0">
            <x v="0"/>
          </reference>
          <reference field="12" count="1">
            <x v="0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9"/>
          </reference>
          <reference field="12" count="1">
            <x v="13"/>
          </reference>
        </references>
      </pivotArea>
    </format>
    <format dxfId="470">
      <pivotArea dataOnly="0" labelOnly="1" outline="0" fieldPosition="0">
        <references count="3">
          <reference field="0" count="1" selected="0">
            <x v="4"/>
          </reference>
          <reference field="12" count="1" selected="0">
            <x v="6"/>
          </reference>
          <reference field="13" count="1">
            <x v="1"/>
          </reference>
        </references>
      </pivotArea>
    </format>
    <format dxfId="469">
      <pivotArea dataOnly="0" labelOnly="1" outline="0" fieldPosition="0">
        <references count="3">
          <reference field="0" count="1" selected="0">
            <x v="8"/>
          </reference>
          <reference field="12" count="1" selected="0">
            <x v="11"/>
          </reference>
          <reference field="13" count="1">
            <x v="0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3"/>
          </reference>
          <reference field="12" count="1" selected="0">
            <x v="4"/>
          </reference>
          <reference field="13" count="1">
            <x v="1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3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5"/>
          </reference>
          <reference field="12" count="1" selected="0">
            <x v="7"/>
          </reference>
          <reference field="13" count="1">
            <x v="2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5"/>
          </reference>
          <reference field="12" count="1" selected="0">
            <x v="8"/>
          </reference>
          <reference field="13" count="1">
            <x v="0"/>
          </reference>
        </references>
      </pivotArea>
    </format>
    <format dxfId="464">
      <pivotArea dataOnly="0" labelOnly="1" outline="0" fieldPosition="0">
        <references count="3">
          <reference field="0" count="1" selected="0">
            <x v="16"/>
          </reference>
          <reference field="12" count="1" selected="0">
            <x v="20"/>
          </reference>
          <reference field="13" count="1">
            <x v="1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2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1"/>
          </reference>
          <reference field="12" count="1" selected="0">
            <x v="1"/>
          </reference>
          <reference field="13" count="1">
            <x v="1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1"/>
          </reference>
          <reference field="12" count="1" selected="0">
            <x v="2"/>
          </reference>
          <reference field="13" count="1">
            <x v="0"/>
          </reference>
        </references>
      </pivotArea>
    </format>
    <format dxfId="460">
      <pivotArea dataOnly="0" labelOnly="1" outline="0" fieldPosition="0">
        <references count="3">
          <reference field="0" count="1" selected="0">
            <x v="6"/>
          </reference>
          <reference field="12" count="1" selected="0">
            <x v="9"/>
          </reference>
          <reference field="13" count="1">
            <x v="2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19"/>
          </reference>
          <reference field="12" count="1" selected="0">
            <x v="23"/>
          </reference>
          <reference field="13" count="1">
            <x v="0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12"/>
          </reference>
          <reference field="12" count="1" selected="0">
            <x v="16"/>
          </reference>
          <reference field="13" count="1">
            <x v="2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14"/>
          </reference>
          <reference field="12" count="1" selected="0">
            <x v="18"/>
          </reference>
          <reference field="13" count="1">
            <x v="1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11"/>
          </reference>
          <reference field="12" count="1" selected="0">
            <x v="15"/>
          </reference>
          <reference field="13" count="1">
            <x v="0"/>
          </reference>
        </references>
      </pivotArea>
    </format>
    <format dxfId="455">
      <pivotArea dataOnly="0" labelOnly="1" outline="0" fieldPosition="0">
        <references count="3">
          <reference field="0" count="1" selected="0">
            <x v="9"/>
          </reference>
          <reference field="12" count="1" selected="0">
            <x v="13"/>
          </reference>
          <reference field="13" count="1">
            <x v="1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6"/>
          </reference>
          <reference field="12" count="1" selected="0">
            <x v="9"/>
          </reference>
          <reference field="13" count="1">
            <x v="2"/>
          </reference>
        </references>
      </pivotArea>
    </format>
    <format dxfId="453">
      <pivotArea dataOnly="0" labelOnly="1" outline="0" fieldPosition="0">
        <references count="1">
          <reference field="0" count="0"/>
        </references>
      </pivotArea>
    </format>
    <format dxfId="452">
      <pivotArea dataOnly="0" labelOnly="1" outline="0" fieldPosition="0">
        <references count="2">
          <reference field="0" count="1" selected="0">
            <x v="4"/>
          </reference>
          <reference field="12" count="1">
            <x v="6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8"/>
          </reference>
          <reference field="12" count="2">
            <x v="11"/>
            <x v="12"/>
          </reference>
        </references>
      </pivotArea>
    </format>
    <format dxfId="450">
      <pivotArea dataOnly="0" labelOnly="1" outline="0" fieldPosition="0">
        <references count="2">
          <reference field="0" count="1" selected="0">
            <x v="3"/>
          </reference>
          <reference field="12" count="2">
            <x v="4"/>
            <x v="5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5"/>
          </reference>
          <reference field="12" count="2">
            <x v="7"/>
            <x v="8"/>
          </reference>
        </references>
      </pivotArea>
    </format>
    <format dxfId="448">
      <pivotArea dataOnly="0" labelOnly="1" outline="0" fieldPosition="0">
        <references count="2">
          <reference field="0" count="1" selected="0">
            <x v="10"/>
          </reference>
          <reference field="12" count="1">
            <x v="14"/>
          </reference>
        </references>
      </pivotArea>
    </format>
    <format dxfId="447">
      <pivotArea dataOnly="0" labelOnly="1" outline="0" fieldPosition="0">
        <references count="2">
          <reference field="0" count="1" selected="0">
            <x v="16"/>
          </reference>
          <reference field="12" count="1">
            <x v="20"/>
          </reference>
        </references>
      </pivotArea>
    </format>
    <format dxfId="446">
      <pivotArea dataOnly="0" labelOnly="1" outline="0" fieldPosition="0">
        <references count="2">
          <reference field="0" count="1" selected="0">
            <x v="2"/>
          </reference>
          <reference field="12" count="1">
            <x v="3"/>
          </reference>
        </references>
      </pivotArea>
    </format>
    <format dxfId="445">
      <pivotArea dataOnly="0" labelOnly="1" outline="0" fieldPosition="0">
        <references count="2">
          <reference field="0" count="1" selected="0">
            <x v="1"/>
          </reference>
          <reference field="12" count="2">
            <x v="1"/>
            <x v="2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7"/>
          </reference>
          <reference field="12" count="1">
            <x v="10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13"/>
          </reference>
          <reference field="12" count="1">
            <x v="17"/>
          </reference>
        </references>
      </pivotArea>
    </format>
    <format dxfId="442">
      <pivotArea dataOnly="0" labelOnly="1" outline="0" fieldPosition="0">
        <references count="2">
          <reference field="0" count="1" selected="0">
            <x v="17"/>
          </reference>
          <reference field="12" count="1">
            <x v="21"/>
          </reference>
        </references>
      </pivotArea>
    </format>
    <format dxfId="441">
      <pivotArea dataOnly="0" labelOnly="1" outline="0" fieldPosition="0">
        <references count="2">
          <reference field="0" count="1" selected="0">
            <x v="6"/>
          </reference>
          <reference field="12" count="1">
            <x v="9"/>
          </reference>
        </references>
      </pivotArea>
    </format>
    <format dxfId="440">
      <pivotArea dataOnly="0" labelOnly="1" outline="0" fieldPosition="0">
        <references count="2">
          <reference field="0" count="1" selected="0">
            <x v="18"/>
          </reference>
          <reference field="12" count="1">
            <x v="22"/>
          </reference>
        </references>
      </pivotArea>
    </format>
    <format dxfId="439">
      <pivotArea dataOnly="0" labelOnly="1" outline="0" fieldPosition="0">
        <references count="2">
          <reference field="0" count="1" selected="0">
            <x v="19"/>
          </reference>
          <reference field="12" count="1">
            <x v="23"/>
          </reference>
        </references>
      </pivotArea>
    </format>
    <format dxfId="438">
      <pivotArea dataOnly="0" labelOnly="1" outline="0" fieldPosition="0">
        <references count="2">
          <reference field="0" count="1" selected="0">
            <x v="15"/>
          </reference>
          <reference field="12" count="1">
            <x v="19"/>
          </reference>
        </references>
      </pivotArea>
    </format>
    <format dxfId="437">
      <pivotArea dataOnly="0" labelOnly="1" outline="0" fieldPosition="0">
        <references count="2">
          <reference field="0" count="1" selected="0">
            <x v="12"/>
          </reference>
          <reference field="12" count="1">
            <x v="16"/>
          </reference>
        </references>
      </pivotArea>
    </format>
    <format dxfId="436">
      <pivotArea dataOnly="0" labelOnly="1" outline="0" fieldPosition="0">
        <references count="2">
          <reference field="0" count="1" selected="0">
            <x v="14"/>
          </reference>
          <reference field="12" count="1">
            <x v="18"/>
          </reference>
        </references>
      </pivotArea>
    </format>
    <format dxfId="435">
      <pivotArea dataOnly="0" labelOnly="1" outline="0" fieldPosition="0">
        <references count="2">
          <reference field="0" count="1" selected="0">
            <x v="11"/>
          </reference>
          <reference field="12" count="1">
            <x v="15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0"/>
          </reference>
          <reference field="12" count="1">
            <x v="0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9"/>
          </reference>
          <reference field="12" count="1">
            <x v="13"/>
          </reference>
        </references>
      </pivotArea>
    </format>
    <format dxfId="432">
      <pivotArea dataOnly="0" labelOnly="1" outline="0" fieldPosition="0">
        <references count="3">
          <reference field="0" count="1" selected="0">
            <x v="4"/>
          </reference>
          <reference field="12" count="1" selected="0">
            <x v="6"/>
          </reference>
          <reference field="13" count="1">
            <x v="1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8"/>
          </reference>
          <reference field="12" count="1" selected="0">
            <x v="11"/>
          </reference>
          <reference field="13" count="1">
            <x v="0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3"/>
          </reference>
          <reference field="12" count="1" selected="0">
            <x v="4"/>
          </reference>
          <reference field="13" count="1">
            <x v="1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3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5"/>
          </reference>
          <reference field="12" count="1" selected="0">
            <x v="7"/>
          </reference>
          <reference field="13" count="1">
            <x v="2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5"/>
          </reference>
          <reference field="12" count="1" selected="0">
            <x v="8"/>
          </reference>
          <reference field="13" count="1">
            <x v="0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16"/>
          </reference>
          <reference field="12" count="1" selected="0">
            <x v="20"/>
          </reference>
          <reference field="13" count="1">
            <x v="1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2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1"/>
          </reference>
          <reference field="12" count="1" selected="0">
            <x v="1"/>
          </reference>
          <reference field="13" count="1">
            <x v="1"/>
          </reference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2" count="1" selected="0">
            <x v="2"/>
          </reference>
          <reference field="13" count="1">
            <x v="0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6"/>
          </reference>
          <reference field="12" count="1" selected="0">
            <x v="9"/>
          </reference>
          <reference field="13" count="1">
            <x v="2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19"/>
          </reference>
          <reference field="12" count="1" selected="0">
            <x v="23"/>
          </reference>
          <reference field="13" count="1">
            <x v="0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12"/>
          </reference>
          <reference field="12" count="1" selected="0">
            <x v="16"/>
          </reference>
          <reference field="13" count="1">
            <x v="2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14"/>
          </reference>
          <reference field="12" count="1" selected="0">
            <x v="18"/>
          </reference>
          <reference field="13" count="1">
            <x v="1"/>
          </reference>
        </references>
      </pivotArea>
    </format>
    <format dxfId="418">
      <pivotArea dataOnly="0" labelOnly="1" outline="0" fieldPosition="0">
        <references count="3">
          <reference field="0" count="1" selected="0">
            <x v="11"/>
          </reference>
          <reference field="12" count="1" selected="0">
            <x v="15"/>
          </reference>
          <reference field="13" count="1">
            <x v="0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9"/>
          </reference>
          <reference field="12" count="1" selected="0">
            <x v="13"/>
          </reference>
          <reference field="13" count="1">
            <x v="1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>
            <x v="1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>
            <x v="3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>
            <x v="4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3"/>
          </reference>
          <reference field="14" count="1">
            <x v="5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3"/>
          </reference>
          <reference field="13" count="1" selected="0">
            <x v="1"/>
          </reference>
          <reference field="14" count="1">
            <x v="13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6"/>
          </reference>
          <reference field="13" count="1" selected="0">
            <x v="2"/>
          </reference>
          <reference field="14" count="1">
            <x v="16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7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18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9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20"/>
          </reference>
          <reference field="13" count="1" selected="0">
            <x v="1"/>
          </reference>
          <reference field="14" count="1">
            <x v="20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21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22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23"/>
          </reference>
          <reference field="13" count="1" selected="0">
            <x v="0"/>
          </reference>
          <reference field="14" count="1">
            <x v="23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>
            <x v="1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>
            <x v="3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>
            <x v="4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3"/>
          </reference>
          <reference field="14" count="1">
            <x v="5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3"/>
          </reference>
          <reference field="13" count="1" selected="0">
            <x v="1"/>
          </reference>
          <reference field="14" count="1">
            <x v="13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6"/>
          </reference>
          <reference field="13" count="1" selected="0">
            <x v="2"/>
          </reference>
          <reference field="14" count="1">
            <x v="16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7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18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9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20"/>
          </reference>
          <reference field="13" count="1" selected="0">
            <x v="1"/>
          </reference>
          <reference field="14" count="1">
            <x v="20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21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22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23"/>
          </reference>
          <reference field="13" count="1" selected="0">
            <x v="0"/>
          </reference>
          <reference field="14" count="1">
            <x v="23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>
            <x v="1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>
            <x v="3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>
            <x v="4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3"/>
          </reference>
          <reference field="14" count="1">
            <x v="5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8"/>
          </reference>
          <reference field="13" count="1" selected="0">
            <x v="0"/>
          </reference>
          <reference field="14" count="1">
            <x v="8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0"/>
          </reference>
          <reference field="13" count="1" selected="0">
            <x v="0"/>
          </reference>
          <reference field="14" count="1">
            <x v="10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1"/>
          </reference>
          <reference field="13" count="1" selected="0">
            <x v="0"/>
          </reference>
          <reference field="14" count="1">
            <x v="11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2"/>
          </reference>
          <reference field="13" count="1" selected="0">
            <x v="0"/>
          </reference>
          <reference field="14" count="1">
            <x v="12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3"/>
          </reference>
          <reference field="13" count="1" selected="0">
            <x v="1"/>
          </reference>
          <reference field="14" count="1">
            <x v="13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4"/>
          </reference>
          <reference field="13" count="1" selected="0">
            <x v="0"/>
          </reference>
          <reference field="14" count="1">
            <x v="14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15"/>
          </reference>
          <reference field="13" count="1" selected="0">
            <x v="0"/>
          </reference>
          <reference field="14" count="1">
            <x v="15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6"/>
          </reference>
          <reference field="13" count="1" selected="0">
            <x v="2"/>
          </reference>
          <reference field="14" count="1">
            <x v="16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7"/>
          </reference>
          <reference field="13" count="1" selected="0">
            <x v="0"/>
          </reference>
          <reference field="14" count="1">
            <x v="17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18"/>
          </reference>
          <reference field="13" count="1" selected="0">
            <x v="1"/>
          </reference>
          <reference field="14" count="1">
            <x v="18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19"/>
          </reference>
          <reference field="13" count="1" selected="0">
            <x v="0"/>
          </reference>
          <reference field="14" count="1">
            <x v="19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20"/>
          </reference>
          <reference field="13" count="1" selected="0">
            <x v="1"/>
          </reference>
          <reference field="14" count="1">
            <x v="20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1"/>
          </reference>
          <reference field="13" count="1" selected="0">
            <x v="0"/>
          </reference>
          <reference field="14" count="1">
            <x v="21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22"/>
          </reference>
          <reference field="13" count="1" selected="0">
            <x v="2"/>
          </reference>
          <reference field="14" count="1">
            <x v="22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23"/>
          </reference>
          <reference field="13" count="1" selected="0">
            <x v="0"/>
          </reference>
          <reference field="14" count="1">
            <x v="23"/>
          </reference>
        </references>
      </pivotArea>
    </format>
    <format dxfId="344">
      <pivotArea dataOnly="0" labelOnly="1" outline="0" fieldPosition="0">
        <references count="1">
          <reference field="4294967294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343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342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341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0"/>
          </reference>
        </references>
      </pivotArea>
    </format>
    <format dxfId="340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 selected="0">
            <x v="3"/>
          </reference>
          <reference field="15" count="1">
            <x v="0"/>
          </reference>
        </references>
      </pivotArea>
    </format>
    <format dxfId="339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 selected="0">
            <x v="4"/>
          </reference>
          <reference field="15" count="1">
            <x v="2"/>
          </reference>
        </references>
      </pivotArea>
    </format>
    <format dxfId="338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3"/>
          </reference>
          <reference field="14" count="1" selected="0">
            <x v="5"/>
          </reference>
          <reference field="15" count="1">
            <x v="3"/>
          </reference>
        </references>
      </pivotArea>
    </format>
    <format dxfId="337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336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335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8"/>
          </reference>
          <reference field="13" count="1" selected="0">
            <x v="0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334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0"/>
          </reference>
        </references>
      </pivotArea>
    </format>
    <format dxfId="333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0"/>
          </reference>
          <reference field="13" count="1" selected="0">
            <x v="0"/>
          </reference>
          <reference field="14" count="1" selected="0">
            <x v="10"/>
          </reference>
          <reference field="15" count="1">
            <x v="7"/>
          </reference>
        </references>
      </pivotArea>
    </format>
    <format dxfId="332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1"/>
          </reference>
          <reference field="13" count="1" selected="0">
            <x v="0"/>
          </reference>
          <reference field="14" count="1" selected="0">
            <x v="11"/>
          </reference>
          <reference field="15" count="1">
            <x v="8"/>
          </reference>
        </references>
      </pivotArea>
    </format>
    <format dxfId="331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2"/>
          </reference>
          <reference field="13" count="1" selected="0">
            <x v="0"/>
          </reference>
          <reference field="14" count="1" selected="0">
            <x v="12"/>
          </reference>
          <reference field="15" count="1">
            <x v="9"/>
          </reference>
        </references>
      </pivotArea>
    </format>
    <format dxfId="330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3"/>
          </reference>
          <reference field="13" count="1" selected="0">
            <x v="1"/>
          </reference>
          <reference field="14" count="1" selected="0">
            <x v="13"/>
          </reference>
          <reference field="15" count="1">
            <x v="0"/>
          </reference>
        </references>
      </pivotArea>
    </format>
    <format dxfId="329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4"/>
          </reference>
          <reference field="13" count="1" selected="0">
            <x v="0"/>
          </reference>
          <reference field="14" count="1" selected="0">
            <x v="14"/>
          </reference>
          <reference field="15" count="1">
            <x v="10"/>
          </reference>
        </references>
      </pivotArea>
    </format>
    <format dxfId="328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15"/>
          </reference>
          <reference field="13" count="1" selected="0">
            <x v="0"/>
          </reference>
          <reference field="14" count="1" selected="0">
            <x v="15"/>
          </reference>
          <reference field="15" count="1">
            <x v="7"/>
          </reference>
        </references>
      </pivotArea>
    </format>
    <format dxfId="327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6"/>
          </reference>
          <reference field="13" count="1" selected="0">
            <x v="2"/>
          </reference>
          <reference field="14" count="1" selected="0">
            <x v="16"/>
          </reference>
          <reference field="15" count="1">
            <x v="0"/>
          </reference>
        </references>
      </pivotArea>
    </format>
    <format dxfId="326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7"/>
          </reference>
          <reference field="13" count="1" selected="0">
            <x v="0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325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18"/>
          </reference>
          <reference field="13" count="1" selected="0">
            <x v="1"/>
          </reference>
          <reference field="14" count="1" selected="0">
            <x v="18"/>
          </reference>
          <reference field="15" count="1">
            <x v="0"/>
          </reference>
        </references>
      </pivotArea>
    </format>
    <format dxfId="324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19"/>
          </reference>
          <reference field="13" count="1" selected="0">
            <x v="0"/>
          </reference>
          <reference field="14" count="1" selected="0">
            <x v="19"/>
          </reference>
          <reference field="15" count="1">
            <x v="12"/>
          </reference>
        </references>
      </pivotArea>
    </format>
    <format dxfId="323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20"/>
          </reference>
          <reference field="13" count="1" selected="0">
            <x v="1"/>
          </reference>
          <reference field="14" count="1" selected="0">
            <x v="20"/>
          </reference>
          <reference field="15" count="1">
            <x v="0"/>
          </reference>
        </references>
      </pivotArea>
    </format>
    <format dxfId="322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1"/>
          </reference>
          <reference field="13" count="1" selected="0">
            <x v="0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321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22"/>
          </reference>
          <reference field="13" count="1" selected="0">
            <x v="2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320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23"/>
          </reference>
          <reference field="13" count="1" selected="0">
            <x v="0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319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318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317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0"/>
          </reference>
        </references>
      </pivotArea>
    </format>
    <format dxfId="316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 selected="0">
            <x v="3"/>
          </reference>
          <reference field="15" count="1">
            <x v="0"/>
          </reference>
        </references>
      </pivotArea>
    </format>
    <format dxfId="315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 selected="0">
            <x v="4"/>
          </reference>
          <reference field="15" count="1">
            <x v="2"/>
          </reference>
        </references>
      </pivotArea>
    </format>
    <format dxfId="314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3"/>
          </reference>
          <reference field="14" count="1" selected="0">
            <x v="5"/>
          </reference>
          <reference field="15" count="1">
            <x v="3"/>
          </reference>
        </references>
      </pivotArea>
    </format>
    <format dxfId="313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312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311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8"/>
          </reference>
          <reference field="13" count="1" selected="0">
            <x v="0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310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0"/>
          </reference>
        </references>
      </pivotArea>
    </format>
    <format dxfId="309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0"/>
          </reference>
          <reference field="13" count="1" selected="0">
            <x v="0"/>
          </reference>
          <reference field="14" count="1" selected="0">
            <x v="10"/>
          </reference>
          <reference field="15" count="1">
            <x v="7"/>
          </reference>
        </references>
      </pivotArea>
    </format>
    <format dxfId="308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1"/>
          </reference>
          <reference field="13" count="1" selected="0">
            <x v="0"/>
          </reference>
          <reference field="14" count="1" selected="0">
            <x v="11"/>
          </reference>
          <reference field="15" count="1">
            <x v="8"/>
          </reference>
        </references>
      </pivotArea>
    </format>
    <format dxfId="307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2"/>
          </reference>
          <reference field="13" count="1" selected="0">
            <x v="0"/>
          </reference>
          <reference field="14" count="1" selected="0">
            <x v="12"/>
          </reference>
          <reference field="15" count="1">
            <x v="9"/>
          </reference>
        </references>
      </pivotArea>
    </format>
    <format dxfId="306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3"/>
          </reference>
          <reference field="13" count="1" selected="0">
            <x v="1"/>
          </reference>
          <reference field="14" count="1" selected="0">
            <x v="13"/>
          </reference>
          <reference field="15" count="1">
            <x v="0"/>
          </reference>
        </references>
      </pivotArea>
    </format>
    <format dxfId="305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4"/>
          </reference>
          <reference field="13" count="1" selected="0">
            <x v="0"/>
          </reference>
          <reference field="14" count="1" selected="0">
            <x v="14"/>
          </reference>
          <reference field="15" count="1">
            <x v="10"/>
          </reference>
        </references>
      </pivotArea>
    </format>
    <format dxfId="304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15"/>
          </reference>
          <reference field="13" count="1" selected="0">
            <x v="0"/>
          </reference>
          <reference field="14" count="1" selected="0">
            <x v="15"/>
          </reference>
          <reference field="15" count="1">
            <x v="7"/>
          </reference>
        </references>
      </pivotArea>
    </format>
    <format dxfId="303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6"/>
          </reference>
          <reference field="13" count="1" selected="0">
            <x v="2"/>
          </reference>
          <reference field="14" count="1" selected="0">
            <x v="16"/>
          </reference>
          <reference field="15" count="1">
            <x v="0"/>
          </reference>
        </references>
      </pivotArea>
    </format>
    <format dxfId="302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7"/>
          </reference>
          <reference field="13" count="1" selected="0">
            <x v="0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301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18"/>
          </reference>
          <reference field="13" count="1" selected="0">
            <x v="1"/>
          </reference>
          <reference field="14" count="1" selected="0">
            <x v="18"/>
          </reference>
          <reference field="15" count="1">
            <x v="0"/>
          </reference>
        </references>
      </pivotArea>
    </format>
    <format dxfId="300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19"/>
          </reference>
          <reference field="13" count="1" selected="0">
            <x v="0"/>
          </reference>
          <reference field="14" count="1" selected="0">
            <x v="19"/>
          </reference>
          <reference field="15" count="1">
            <x v="12"/>
          </reference>
        </references>
      </pivotArea>
    </format>
    <format dxfId="299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20"/>
          </reference>
          <reference field="13" count="1" selected="0">
            <x v="1"/>
          </reference>
          <reference field="14" count="1" selected="0">
            <x v="20"/>
          </reference>
          <reference field="15" count="1">
            <x v="0"/>
          </reference>
        </references>
      </pivotArea>
    </format>
    <format dxfId="298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1"/>
          </reference>
          <reference field="13" count="1" selected="0">
            <x v="0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297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22"/>
          </reference>
          <reference field="13" count="1" selected="0">
            <x v="2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296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23"/>
          </reference>
          <reference field="13" count="1" selected="0">
            <x v="0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295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294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1"/>
          </reference>
          <reference field="13" count="1" selected="0">
            <x v="1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293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0"/>
          </reference>
        </references>
      </pivotArea>
    </format>
    <format dxfId="292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3"/>
          </reference>
          <reference field="13" count="1" selected="0">
            <x v="2"/>
          </reference>
          <reference field="14" count="1" selected="0">
            <x v="3"/>
          </reference>
          <reference field="15" count="1">
            <x v="0"/>
          </reference>
        </references>
      </pivotArea>
    </format>
    <format dxfId="291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4"/>
          </reference>
          <reference field="13" count="1" selected="0">
            <x v="1"/>
          </reference>
          <reference field="14" count="1" selected="0">
            <x v="4"/>
          </reference>
          <reference field="15" count="1">
            <x v="2"/>
          </reference>
        </references>
      </pivotArea>
    </format>
    <format dxfId="290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5"/>
          </reference>
          <reference field="13" count="1" selected="0">
            <x v="3"/>
          </reference>
          <reference field="14" count="1" selected="0">
            <x v="5"/>
          </reference>
          <reference field="15" count="1">
            <x v="3"/>
          </reference>
        </references>
      </pivotArea>
    </format>
    <format dxfId="289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288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287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8"/>
          </reference>
          <reference field="13" count="1" selected="0">
            <x v="0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286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0"/>
          </reference>
        </references>
      </pivotArea>
    </format>
    <format dxfId="285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0"/>
          </reference>
          <reference field="13" count="1" selected="0">
            <x v="0"/>
          </reference>
          <reference field="14" count="1" selected="0">
            <x v="10"/>
          </reference>
          <reference field="15" count="1">
            <x v="7"/>
          </reference>
        </references>
      </pivotArea>
    </format>
    <format dxfId="284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1"/>
          </reference>
          <reference field="13" count="1" selected="0">
            <x v="0"/>
          </reference>
          <reference field="14" count="1" selected="0">
            <x v="11"/>
          </reference>
          <reference field="15" count="1">
            <x v="8"/>
          </reference>
        </references>
      </pivotArea>
    </format>
    <format dxfId="283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2"/>
          </reference>
          <reference field="13" count="1" selected="0">
            <x v="0"/>
          </reference>
          <reference field="14" count="1" selected="0">
            <x v="12"/>
          </reference>
          <reference field="15" count="1">
            <x v="9"/>
          </reference>
        </references>
      </pivotArea>
    </format>
    <format dxfId="282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3"/>
          </reference>
          <reference field="13" count="1" selected="0">
            <x v="1"/>
          </reference>
          <reference field="14" count="1" selected="0">
            <x v="13"/>
          </reference>
          <reference field="15" count="1">
            <x v="0"/>
          </reference>
        </references>
      </pivotArea>
    </format>
    <format dxfId="281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4"/>
          </reference>
          <reference field="13" count="1" selected="0">
            <x v="0"/>
          </reference>
          <reference field="14" count="1" selected="0">
            <x v="14"/>
          </reference>
          <reference field="15" count="1">
            <x v="10"/>
          </reference>
        </references>
      </pivotArea>
    </format>
    <format dxfId="280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15"/>
          </reference>
          <reference field="13" count="1" selected="0">
            <x v="0"/>
          </reference>
          <reference field="14" count="1" selected="0">
            <x v="15"/>
          </reference>
          <reference field="15" count="1">
            <x v="7"/>
          </reference>
        </references>
      </pivotArea>
    </format>
    <format dxfId="279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6"/>
          </reference>
          <reference field="13" count="1" selected="0">
            <x v="2"/>
          </reference>
          <reference field="14" count="1" selected="0">
            <x v="16"/>
          </reference>
          <reference field="15" count="1">
            <x v="0"/>
          </reference>
        </references>
      </pivotArea>
    </format>
    <format dxfId="278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7"/>
          </reference>
          <reference field="13" count="1" selected="0">
            <x v="0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277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18"/>
          </reference>
          <reference field="13" count="1" selected="0">
            <x v="1"/>
          </reference>
          <reference field="14" count="1" selected="0">
            <x v="18"/>
          </reference>
          <reference field="15" count="1">
            <x v="0"/>
          </reference>
        </references>
      </pivotArea>
    </format>
    <format dxfId="276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19"/>
          </reference>
          <reference field="13" count="1" selected="0">
            <x v="0"/>
          </reference>
          <reference field="14" count="1" selected="0">
            <x v="19"/>
          </reference>
          <reference field="15" count="1">
            <x v="12"/>
          </reference>
        </references>
      </pivotArea>
    </format>
    <format dxfId="275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20"/>
          </reference>
          <reference field="13" count="1" selected="0">
            <x v="1"/>
          </reference>
          <reference field="14" count="1" selected="0">
            <x v="20"/>
          </reference>
          <reference field="15" count="1">
            <x v="0"/>
          </reference>
        </references>
      </pivotArea>
    </format>
    <format dxfId="274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1"/>
          </reference>
          <reference field="13" count="1" selected="0">
            <x v="0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273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22"/>
          </reference>
          <reference field="13" count="1" selected="0">
            <x v="2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272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23"/>
          </reference>
          <reference field="13" count="1" selected="0">
            <x v="0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271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70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69">
      <pivotArea field="-2" type="button" dataOnly="0" labelOnly="1" outline="0" axis="axisCol" fieldPosition="0"/>
    </format>
    <format dxfId="2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6">
      <pivotArea field="0" type="button" dataOnly="0" labelOnly="1" outline="0" axis="axisRow" fieldPosition="0"/>
    </format>
    <format dxfId="265">
      <pivotArea field="12" type="button" dataOnly="0" labelOnly="1" outline="0" axis="axisRow" fieldPosition="1"/>
    </format>
    <format dxfId="264">
      <pivotArea field="13" type="button" dataOnly="0" labelOnly="1" outline="0" axis="axisRow" fieldPosition="2"/>
    </format>
    <format dxfId="263">
      <pivotArea field="14" type="button" dataOnly="0" labelOnly="1" outline="0" axis="axisRow" fieldPosition="3"/>
    </format>
    <format dxfId="262">
      <pivotArea field="15" type="button" dataOnly="0" labelOnly="1" outline="0" axis="axisRow" fieldPosition="4"/>
    </format>
    <format dxfId="261">
      <pivotArea dataOnly="0" labelOnly="1" outline="0" fieldPosition="0">
        <references count="1">
          <reference field="0" count="0"/>
        </references>
      </pivotArea>
    </format>
  </formats>
  <conditionalFormats count="6">
    <conditionalFormat priority="8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9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13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17">
      <pivotAreas count="1">
        <pivotArea type="data" outline="0" collapsedLevelsAreSubtotals="1" fieldPosition="0">
          <references count="5">
            <reference field="4294967294" count="1" selected="0">
              <x v="0"/>
            </reference>
            <reference field="0" count="20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</reference>
            <reference field="12" count="2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</reference>
            <reference field="13" count="4" selected="0">
              <x v="0"/>
              <x v="1"/>
              <x v="2"/>
              <x v="3"/>
            </reference>
            <reference field="14" count="2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</reference>
          </references>
        </pivotArea>
      </pivotAreas>
    </conditionalFormat>
    <conditionalFormat priority="18">
      <pivotAreas count="1">
        <pivotArea type="data" outline="0" collapsedLevelsAreSubtotals="1" fieldPosition="0">
          <references count="5">
            <reference field="4294967294" count="1" selected="0">
              <x v="0"/>
            </reference>
            <reference field="0" count="20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</reference>
            <reference field="12" count="2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</reference>
            <reference field="13" count="4" selected="0">
              <x v="0"/>
              <x v="1"/>
              <x v="2"/>
              <x v="3"/>
            </reference>
            <reference field="14" count="2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</reference>
          </references>
        </pivotArea>
      </pivotAreas>
    </conditionalFormat>
    <conditionalFormat priority="19">
      <pivotAreas count="1">
        <pivotArea type="data" outline="0" collapsedLevelsAreSubtotals="1" fieldPosition="0">
          <references count="5">
            <reference field="4294967294" count="1" selected="0">
              <x v="0"/>
            </reference>
            <reference field="0" count="20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</reference>
            <reference field="12" count="2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</reference>
            <reference field="13" count="4" selected="0">
              <x v="0"/>
              <x v="1"/>
              <x v="2"/>
              <x v="3"/>
            </reference>
            <reference field="14" count="2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</reference>
          </references>
        </pivotArea>
      </pivotAreas>
    </conditionalFormat>
  </conditionalFormats>
  <pivotHierarchies count="5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Organiztion"/>
    <pivotHierarchy dragToRow="0" dragToCol="0" dragToPage="0" dragToData="1"/>
    <pivotHierarchy dragToRow="0" dragToCol="0" dragToPage="0" dragToData="1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 caption="People Served"/>
    <pivotHierarchy dragToRow="0" dragToCol="0" dragToPage="0" dragToData="1"/>
    <pivotHierarchy dragToRow="0" dragToCol="0" dragToPage="0" dragToData="1"/>
    <pivotHierarchy dragToRow="0" dragToCol="0" dragToPage="0" dragToData="1" caption="Project"/>
    <pivotHierarchy dragToRow="0" dragToCol="0" dragToPage="0" dragToData="1"/>
    <pivotHierarchy dragToRow="0" dragToCol="0" dragToPage="0" dragToData="1"/>
    <pivotHierarchy dragToRow="0" dragToCol="0" dragToPage="0" dragToData="1" caption="Results"/>
    <pivotHierarchy dragToRow="0" dragToCol="0" dragToPage="0" dragToData="1"/>
    <pivotHierarchy dragToRow="0" dragToCol="0" dragToPage="0" dragToData="1"/>
    <pivotHierarchy dragToRow="0" dragToCol="0" dragToPage="0" dragToData="1" caption="Evaluation"/>
    <pivotHierarchy dragToRow="0" dragToCol="0" dragToPage="0" dragToData="1"/>
    <pivotHierarchy dragToRow="0" dragToCol="0" dragToPage="0" dragToData="1"/>
    <pivotHierarchy dragToRow="0" dragToCol="0" dragToPage="0" dragToData="1" caption="Equity"/>
    <pivotHierarchy dragToRow="0" dragToCol="0" dragToPage="0" dragToData="1"/>
    <pivotHierarchy dragToRow="0" dragToCol="0" dragToPage="0" dragToData="1"/>
    <pivotHierarchy dragToRow="0" dragToCol="0" dragToPage="0" dragToData="1" caption="Collaboration"/>
    <pivotHierarchy dragToRow="0" dragToCol="0" dragToPage="0" dragToData="1"/>
    <pivotHierarchy dragToRow="0" dragToCol="0" dragToPage="0" dragToData="1"/>
    <pivotHierarchy dragToRow="0" dragToCol="0" dragToPage="0" dragToData="1" caption="Budget"/>
    <pivotHierarchy dragToRow="0" dragToCol="0" dragToPage="0" dragToData="1"/>
    <pivotHierarchy dragToRow="0" dragToCol="0" dragToPage="0" dragToData="1"/>
    <pivotHierarchy dragToRow="0" dragToCol="0" dragToPage="0" dragToData="1" caption="Sustainability"/>
    <pivotHierarchy dragToRow="0" dragToCol="0" dragToPage="0" dragToData="1"/>
    <pivotHierarchy dragToRow="0" dragToCol="0" dragToPage="0" dragToData="1"/>
    <pivotHierarchy dragToRow="0" dragToCol="0" dragToPage="0" dragToData="1" caption="Total Score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6" showRowHeaders="1" showColHeaders="1" showRowStripes="0" showColStripes="0" showLastColumn="1"/>
  <rowHierarchiesUsage count="5">
    <rowHierarchyUsage hierarchyUsage="6"/>
    <rowHierarchyUsage hierarchyUsage="7"/>
    <rowHierarchyUsage hierarchyUsage="8"/>
    <rowHierarchyUsage hierarchyUsage="9"/>
    <rowHierarchyUsage hierarchyUsage="2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1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tag="d2f37178-e160-4c8b-b30e-bf5a355e2b40" updatedVersion="6" minRefreshableVersion="3" subtotalHiddenItems="1" rowGrandTotals="0" colGrandTotals="0" itemPrintTitles="1" createdVersion="6" indent="0" compact="0" compactData="0" gridDropZones="1" multipleFieldFilters="0">
  <location ref="B35:Q60" firstHeaderRow="1" firstDataRow="2" firstDataCol="5"/>
  <pivotFields count="16">
    <pivotField axis="axisRow" compact="0" allDrilled="1" outline="0" showAll="0" sortType="ascending" defaultSubtotal="0" defaultAttributeDrillState="1">
      <items count="20">
        <item x="11"/>
        <item x="3"/>
        <item x="9"/>
        <item x="0"/>
        <item x="2"/>
        <item x="6"/>
        <item x="8"/>
        <item x="16"/>
        <item x="12"/>
        <item x="1"/>
        <item x="15"/>
        <item x="17"/>
        <item x="10"/>
        <item x="13"/>
        <item x="5"/>
        <item x="19"/>
        <item x="4"/>
        <item x="18"/>
        <item x="7"/>
        <item x="14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howAll="0" dataSourceSort="1" defaultSubtotal="0" defaultAttributeDrillState="1">
      <items count="4">
        <item x="0"/>
        <item x="1"/>
        <item x="2"/>
        <item x="3"/>
      </items>
    </pivotField>
    <pivotField name="FY21 Funding Request" axis="axisRow" compact="0" allDrilled="1" outline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axis="axisRow" compact="0" allDrilled="1" outline="0" showAll="0" dataSourceSort="1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</pivotFields>
  <rowFields count="5">
    <field x="13"/>
    <field x="12"/>
    <field x="0"/>
    <field x="14"/>
    <field x="15"/>
  </rowFields>
  <rowItems count="24">
    <i>
      <x/>
      <x v="2"/>
      <x v="4"/>
      <x v="2"/>
      <x v="2"/>
    </i>
    <i r="1">
      <x/>
      <x v="3"/>
      <x/>
      <x/>
    </i>
    <i r="1">
      <x v="3"/>
      <x v="1"/>
      <x v="3"/>
      <x v="3"/>
    </i>
    <i r="1">
      <x v="4"/>
      <x v="16"/>
      <x v="4"/>
      <x v="1"/>
    </i>
    <i r="1">
      <x v="5"/>
      <x v="14"/>
      <x v="5"/>
      <x v="1"/>
    </i>
    <i r="1">
      <x v="1"/>
      <x v="9"/>
      <x v="1"/>
      <x v="1"/>
    </i>
    <i>
      <x v="1"/>
      <x v="6"/>
      <x v="3"/>
      <x v="6"/>
      <x v="4"/>
    </i>
    <i>
      <x v="2"/>
      <x v="7"/>
      <x v="5"/>
      <x v="7"/>
      <x v="5"/>
    </i>
    <i r="1">
      <x v="10"/>
      <x v="2"/>
      <x v="10"/>
      <x v="1"/>
    </i>
    <i r="1">
      <x v="9"/>
      <x v="6"/>
      <x v="9"/>
      <x v="1"/>
    </i>
    <i r="1">
      <x v="8"/>
      <x v="18"/>
      <x v="8"/>
      <x v="6"/>
    </i>
    <i r="1">
      <x v="11"/>
      <x v="12"/>
      <x v="11"/>
      <x v="1"/>
    </i>
    <i>
      <x v="3"/>
      <x v="13"/>
      <x v="8"/>
      <x v="13"/>
      <x v="7"/>
    </i>
    <i r="1">
      <x v="14"/>
      <x v="8"/>
      <x v="14"/>
      <x v="8"/>
    </i>
    <i r="1">
      <x v="15"/>
      <x v="5"/>
      <x v="15"/>
      <x v="9"/>
    </i>
    <i r="1">
      <x v="18"/>
      <x v="10"/>
      <x v="18"/>
      <x v="12"/>
    </i>
    <i r="1">
      <x v="19"/>
      <x v="7"/>
      <x v="19"/>
      <x v="13"/>
    </i>
    <i r="1">
      <x v="20"/>
      <x v="1"/>
      <x v="20"/>
      <x v="1"/>
    </i>
    <i r="1">
      <x v="16"/>
      <x v="13"/>
      <x v="16"/>
      <x v="10"/>
    </i>
    <i r="1">
      <x v="22"/>
      <x v="17"/>
      <x v="22"/>
      <x v="14"/>
    </i>
    <i r="1">
      <x v="17"/>
      <x v="19"/>
      <x v="17"/>
      <x v="11"/>
    </i>
    <i r="1">
      <x v="23"/>
      <x v="15"/>
      <x v="23"/>
      <x v="15"/>
    </i>
    <i r="1">
      <x v="21"/>
      <x v="11"/>
      <x v="21"/>
      <x v="13"/>
    </i>
    <i r="1">
      <x v="12"/>
      <x/>
      <x v="12"/>
      <x v="1"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Total Score" fld="1" subtotal="count" baseField="15" baseItem="0"/>
    <dataField name="Organiztion" fld="2" subtotal="count" baseField="0" baseItem="0"/>
    <dataField name="Need" fld="3" subtotal="count" baseField="0" baseItem="0"/>
    <dataField name="People Served" fld="4" subtotal="count" baseField="0" baseItem="0"/>
    <dataField name="Project" fld="5" subtotal="count" baseField="0" baseItem="0"/>
    <dataField name="Results" fld="6" subtotal="count" baseField="0" baseItem="0"/>
    <dataField name="Evaluation" fld="7" subtotal="count" baseField="0" baseItem="0"/>
    <dataField name="Equity" fld="8" subtotal="count" baseField="0" baseItem="0"/>
    <dataField name="Collaboration" fld="9" subtotal="count" baseField="0" baseItem="0"/>
    <dataField name="Budget" fld="10" subtotal="count" baseField="0" baseItem="0"/>
    <dataField name="Sustainability" fld="11" subtotal="count" baseField="0" baseItem="0"/>
  </dataFields>
  <formats count="355">
    <format dxfId="851">
      <pivotArea type="origin" dataOnly="0" labelOnly="1" outline="0" fieldPosition="0"/>
    </format>
    <format dxfId="850">
      <pivotArea field="0" type="button" dataOnly="0" labelOnly="1" outline="0" axis="axisRow" fieldPosition="2"/>
    </format>
    <format dxfId="849">
      <pivotArea field="12" type="button" dataOnly="0" labelOnly="1" outline="0" axis="axisRow" fieldPosition="1"/>
    </format>
    <format dxfId="848">
      <pivotArea field="13" type="button" dataOnly="0" labelOnly="1" outline="0" axis="axisRow" fieldPosition="0"/>
    </format>
    <format dxfId="847">
      <pivotArea dataOnly="0" labelOnly="1" grandRow="1" outline="0" fieldPosition="0"/>
    </format>
    <format dxfId="846">
      <pivotArea dataOnly="0" labelOnly="1" outline="0" fieldPosition="0">
        <references count="1">
          <reference field="4294967294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45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44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43">
      <pivotArea field="-2" type="button" dataOnly="0" labelOnly="1" outline="0" axis="axisCol" fieldPosition="0"/>
    </format>
    <format dxfId="8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4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40">
      <pivotArea field="0" type="button" dataOnly="0" labelOnly="1" outline="0" axis="axisRow" fieldPosition="2"/>
    </format>
    <format dxfId="839">
      <pivotArea field="12" type="button" dataOnly="0" labelOnly="1" outline="0" axis="axisRow" fieldPosition="1"/>
    </format>
    <format dxfId="838">
      <pivotArea field="13" type="button" dataOnly="0" labelOnly="1" outline="0" axis="axisRow" fieldPosition="0"/>
    </format>
    <format dxfId="837">
      <pivotArea field="14" type="button" dataOnly="0" labelOnly="1" outline="0" axis="axisRow" fieldPosition="3"/>
    </format>
    <format dxfId="836">
      <pivotArea field="15" type="button" dataOnly="0" labelOnly="1" outline="0" axis="axisRow" fieldPosition="4"/>
    </format>
    <format dxfId="835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834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833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832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831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830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829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828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827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826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825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824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823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>
            <x v="13"/>
          </reference>
        </references>
      </pivotArea>
    </format>
    <format dxfId="822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>
            <x v="14"/>
          </reference>
        </references>
      </pivotArea>
    </format>
    <format dxfId="821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>
            <x v="15"/>
          </reference>
        </references>
      </pivotArea>
    </format>
    <format dxfId="820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8"/>
          </reference>
        </references>
      </pivotArea>
    </format>
    <format dxfId="819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>
            <x v="19"/>
          </reference>
        </references>
      </pivotArea>
    </format>
    <format dxfId="818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817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>
            <x v="22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>
            <x v="17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>
            <x v="23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21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>
            <x v="12"/>
          </reference>
        </references>
      </pivotArea>
    </format>
    <format dxfId="811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2"/>
          </reference>
        </references>
      </pivotArea>
    </format>
    <format dxfId="810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809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 selected="0">
            <x v="3"/>
          </reference>
          <reference field="15" count="1">
            <x v="3"/>
          </reference>
        </references>
      </pivotArea>
    </format>
    <format dxfId="808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 selected="0">
            <x v="4"/>
          </reference>
          <reference field="15" count="1">
            <x v="1"/>
          </reference>
        </references>
      </pivotArea>
    </format>
    <format dxfId="807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 selected="0">
            <x v="5"/>
          </reference>
          <reference field="15" count="1">
            <x v="1"/>
          </reference>
        </references>
      </pivotArea>
    </format>
    <format dxfId="806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805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804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803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 selected="0">
            <x v="10"/>
          </reference>
          <reference field="15" count="1">
            <x v="1"/>
          </reference>
        </references>
      </pivotArea>
    </format>
    <format dxfId="802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1"/>
          </reference>
        </references>
      </pivotArea>
    </format>
    <format dxfId="801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800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 selected="0">
            <x v="11"/>
          </reference>
          <reference field="15" count="1">
            <x v="1"/>
          </reference>
        </references>
      </pivotArea>
    </format>
    <format dxfId="799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 selected="0">
            <x v="13"/>
          </reference>
          <reference field="15" count="1">
            <x v="7"/>
          </reference>
        </references>
      </pivotArea>
    </format>
    <format dxfId="798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 selected="0">
            <x v="14"/>
          </reference>
          <reference field="15" count="1">
            <x v="8"/>
          </reference>
        </references>
      </pivotArea>
    </format>
    <format dxfId="797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 selected="0">
            <x v="15"/>
          </reference>
          <reference field="15" count="1">
            <x v="9"/>
          </reference>
        </references>
      </pivotArea>
    </format>
    <format dxfId="796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 selected="0">
            <x v="18"/>
          </reference>
          <reference field="15" count="1">
            <x v="12"/>
          </reference>
        </references>
      </pivotArea>
    </format>
    <format dxfId="795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 selected="0">
            <x v="19"/>
          </reference>
          <reference field="15" count="1">
            <x v="13"/>
          </reference>
        </references>
      </pivotArea>
    </format>
    <format dxfId="794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 selected="0">
            <x v="20"/>
          </reference>
          <reference field="15" count="1">
            <x v="1"/>
          </reference>
        </references>
      </pivotArea>
    </format>
    <format dxfId="793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 selected="0">
            <x v="16"/>
          </reference>
          <reference field="15" count="1">
            <x v="10"/>
          </reference>
        </references>
      </pivotArea>
    </format>
    <format dxfId="792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791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790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789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788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 selected="0">
            <x v="12"/>
          </reference>
          <reference field="15" count="1">
            <x v="1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>
            <x v="13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>
            <x v="14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>
            <x v="15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8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>
            <x v="19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>
            <x v="22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>
            <x v="17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>
            <x v="23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21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>
            <x v="12"/>
          </reference>
        </references>
      </pivotArea>
    </format>
    <format dxfId="763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2"/>
          </reference>
        </references>
      </pivotArea>
    </format>
    <format dxfId="762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761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 selected="0">
            <x v="3"/>
          </reference>
          <reference field="15" count="1">
            <x v="3"/>
          </reference>
        </references>
      </pivotArea>
    </format>
    <format dxfId="760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 selected="0">
            <x v="4"/>
          </reference>
          <reference field="15" count="1">
            <x v="1"/>
          </reference>
        </references>
      </pivotArea>
    </format>
    <format dxfId="759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 selected="0">
            <x v="5"/>
          </reference>
          <reference field="15" count="1">
            <x v="1"/>
          </reference>
        </references>
      </pivotArea>
    </format>
    <format dxfId="758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757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756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755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 selected="0">
            <x v="10"/>
          </reference>
          <reference field="15" count="1">
            <x v="1"/>
          </reference>
        </references>
      </pivotArea>
    </format>
    <format dxfId="754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1"/>
          </reference>
        </references>
      </pivotArea>
    </format>
    <format dxfId="753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752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 selected="0">
            <x v="11"/>
          </reference>
          <reference field="15" count="1">
            <x v="1"/>
          </reference>
        </references>
      </pivotArea>
    </format>
    <format dxfId="751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 selected="0">
            <x v="13"/>
          </reference>
          <reference field="15" count="1">
            <x v="7"/>
          </reference>
        </references>
      </pivotArea>
    </format>
    <format dxfId="750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 selected="0">
            <x v="14"/>
          </reference>
          <reference field="15" count="1">
            <x v="8"/>
          </reference>
        </references>
      </pivotArea>
    </format>
    <format dxfId="749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 selected="0">
            <x v="15"/>
          </reference>
          <reference field="15" count="1">
            <x v="9"/>
          </reference>
        </references>
      </pivotArea>
    </format>
    <format dxfId="748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 selected="0">
            <x v="18"/>
          </reference>
          <reference field="15" count="1">
            <x v="12"/>
          </reference>
        </references>
      </pivotArea>
    </format>
    <format dxfId="747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 selected="0">
            <x v="19"/>
          </reference>
          <reference field="15" count="1">
            <x v="13"/>
          </reference>
        </references>
      </pivotArea>
    </format>
    <format dxfId="746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 selected="0">
            <x v="20"/>
          </reference>
          <reference field="15" count="1">
            <x v="1"/>
          </reference>
        </references>
      </pivotArea>
    </format>
    <format dxfId="745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 selected="0">
            <x v="16"/>
          </reference>
          <reference field="15" count="1">
            <x v="10"/>
          </reference>
        </references>
      </pivotArea>
    </format>
    <format dxfId="744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743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742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741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740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 selected="0">
            <x v="12"/>
          </reference>
          <reference field="15" count="1">
            <x v="1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>
            <x v="13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>
            <x v="14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>
            <x v="15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8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>
            <x v="19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>
            <x v="22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>
            <x v="17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>
            <x v="23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21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>
            <x v="12"/>
          </reference>
        </references>
      </pivotArea>
    </format>
    <format dxfId="715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2"/>
          </reference>
        </references>
      </pivotArea>
    </format>
    <format dxfId="714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713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 selected="0">
            <x v="3"/>
          </reference>
          <reference field="15" count="1">
            <x v="3"/>
          </reference>
        </references>
      </pivotArea>
    </format>
    <format dxfId="712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 selected="0">
            <x v="4"/>
          </reference>
          <reference field="15" count="1">
            <x v="1"/>
          </reference>
        </references>
      </pivotArea>
    </format>
    <format dxfId="711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 selected="0">
            <x v="5"/>
          </reference>
          <reference field="15" count="1">
            <x v="1"/>
          </reference>
        </references>
      </pivotArea>
    </format>
    <format dxfId="710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709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708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707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 selected="0">
            <x v="10"/>
          </reference>
          <reference field="15" count="1">
            <x v="1"/>
          </reference>
        </references>
      </pivotArea>
    </format>
    <format dxfId="706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1"/>
          </reference>
        </references>
      </pivotArea>
    </format>
    <format dxfId="705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704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 selected="0">
            <x v="11"/>
          </reference>
          <reference field="15" count="1">
            <x v="1"/>
          </reference>
        </references>
      </pivotArea>
    </format>
    <format dxfId="703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 selected="0">
            <x v="13"/>
          </reference>
          <reference field="15" count="1">
            <x v="7"/>
          </reference>
        </references>
      </pivotArea>
    </format>
    <format dxfId="702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 selected="0">
            <x v="14"/>
          </reference>
          <reference field="15" count="1">
            <x v="8"/>
          </reference>
        </references>
      </pivotArea>
    </format>
    <format dxfId="701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 selected="0">
            <x v="15"/>
          </reference>
          <reference field="15" count="1">
            <x v="9"/>
          </reference>
        </references>
      </pivotArea>
    </format>
    <format dxfId="700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 selected="0">
            <x v="18"/>
          </reference>
          <reference field="15" count="1">
            <x v="12"/>
          </reference>
        </references>
      </pivotArea>
    </format>
    <format dxfId="699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 selected="0">
            <x v="19"/>
          </reference>
          <reference field="15" count="1">
            <x v="13"/>
          </reference>
        </references>
      </pivotArea>
    </format>
    <format dxfId="698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 selected="0">
            <x v="20"/>
          </reference>
          <reference field="15" count="1">
            <x v="1"/>
          </reference>
        </references>
      </pivotArea>
    </format>
    <format dxfId="697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 selected="0">
            <x v="16"/>
          </reference>
          <reference field="15" count="1">
            <x v="10"/>
          </reference>
        </references>
      </pivotArea>
    </format>
    <format dxfId="696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695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694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693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692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 selected="0">
            <x v="12"/>
          </reference>
          <reference field="15" count="1">
            <x v="1"/>
          </reference>
        </references>
      </pivotArea>
    </format>
    <format dxfId="691">
      <pivotArea dataOnly="0" labelOnly="1" outline="0" fieldPosition="0">
        <references count="1">
          <reference field="13" count="0"/>
        </references>
      </pivotArea>
    </format>
    <format dxfId="690">
      <pivotArea dataOnly="0" labelOnly="1" outline="0" fieldPosition="0">
        <references count="2">
          <reference field="12" count="6">
            <x v="0"/>
            <x v="1"/>
            <x v="2"/>
            <x v="3"/>
            <x v="4"/>
            <x v="5"/>
          </reference>
          <reference field="13" count="1" selected="0">
            <x v="0"/>
          </reference>
        </references>
      </pivotArea>
    </format>
    <format dxfId="689">
      <pivotArea dataOnly="0" labelOnly="1" outline="0" fieldPosition="0">
        <references count="2">
          <reference field="12" count="1">
            <x v="6"/>
          </reference>
          <reference field="13" count="1" selected="0">
            <x v="1"/>
          </reference>
        </references>
      </pivotArea>
    </format>
    <format dxfId="688">
      <pivotArea dataOnly="0" labelOnly="1" outline="0" fieldPosition="0">
        <references count="2">
          <reference field="12" count="5">
            <x v="7"/>
            <x v="8"/>
            <x v="9"/>
            <x v="10"/>
            <x v="11"/>
          </reference>
          <reference field="13" count="1" selected="0">
            <x v="2"/>
          </reference>
        </references>
      </pivotArea>
    </format>
    <format dxfId="687">
      <pivotArea dataOnly="0" labelOnly="1" outline="0" fieldPosition="0">
        <references count="2">
          <reference field="12" count="12"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  <reference field="13" count="1" selected="0">
            <x v="3"/>
          </reference>
        </references>
      </pivotArea>
    </format>
    <format dxfId="686">
      <pivotArea dataOnly="0" labelOnly="1" outline="0" fieldPosition="0">
        <references count="3">
          <reference field="0" count="1">
            <x v="4"/>
          </reference>
          <reference field="12" count="1" selected="0">
            <x v="2"/>
          </reference>
          <reference field="13" count="1" selected="0">
            <x v="0"/>
          </reference>
        </references>
      </pivotArea>
    </format>
    <format dxfId="685">
      <pivotArea dataOnly="0" labelOnly="1" outline="0" fieldPosition="0">
        <references count="3">
          <reference field="0" count="1">
            <x v="3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684">
      <pivotArea dataOnly="0" labelOnly="1" outline="0" fieldPosition="0">
        <references count="3">
          <reference field="0" count="1">
            <x v="1"/>
          </reference>
          <reference field="12" count="1" selected="0">
            <x v="3"/>
          </reference>
          <reference field="13" count="1" selected="0">
            <x v="0"/>
          </reference>
        </references>
      </pivotArea>
    </format>
    <format dxfId="683">
      <pivotArea dataOnly="0" labelOnly="1" outline="0" fieldPosition="0">
        <references count="3">
          <reference field="0" count="1">
            <x v="16"/>
          </reference>
          <reference field="12" count="1" selected="0">
            <x v="4"/>
          </reference>
          <reference field="13" count="1" selected="0">
            <x v="0"/>
          </reference>
        </references>
      </pivotArea>
    </format>
    <format dxfId="682">
      <pivotArea dataOnly="0" labelOnly="1" outline="0" fieldPosition="0">
        <references count="3">
          <reference field="0" count="1">
            <x v="14"/>
          </reference>
          <reference field="12" count="1" selected="0">
            <x v="5"/>
          </reference>
          <reference field="13" count="1" selected="0">
            <x v="0"/>
          </reference>
        </references>
      </pivotArea>
    </format>
    <format dxfId="681">
      <pivotArea dataOnly="0" labelOnly="1" outline="0" fieldPosition="0">
        <references count="3">
          <reference field="0" count="1">
            <x v="9"/>
          </reference>
          <reference field="12" count="1" selected="0">
            <x v="1"/>
          </reference>
          <reference field="13" count="1" selected="0">
            <x v="0"/>
          </reference>
        </references>
      </pivotArea>
    </format>
    <format dxfId="680">
      <pivotArea dataOnly="0" labelOnly="1" outline="0" fieldPosition="0">
        <references count="3">
          <reference field="0" count="1">
            <x v="3"/>
          </reference>
          <reference field="12" count="1" selected="0">
            <x v="6"/>
          </reference>
          <reference field="13" count="1" selected="0">
            <x v="1"/>
          </reference>
        </references>
      </pivotArea>
    </format>
    <format dxfId="679">
      <pivotArea dataOnly="0" labelOnly="1" outline="0" fieldPosition="0">
        <references count="3">
          <reference field="0" count="1">
            <x v="5"/>
          </reference>
          <reference field="12" count="1" selected="0">
            <x v="7"/>
          </reference>
          <reference field="13" count="1" selected="0">
            <x v="2"/>
          </reference>
        </references>
      </pivotArea>
    </format>
    <format dxfId="678">
      <pivotArea dataOnly="0" labelOnly="1" outline="0" fieldPosition="0">
        <references count="3">
          <reference field="0" count="1">
            <x v="2"/>
          </reference>
          <reference field="12" count="1" selected="0">
            <x v="10"/>
          </reference>
          <reference field="13" count="1" selected="0">
            <x v="2"/>
          </reference>
        </references>
      </pivotArea>
    </format>
    <format dxfId="677">
      <pivotArea dataOnly="0" labelOnly="1" outline="0" fieldPosition="0">
        <references count="3">
          <reference field="0" count="1">
            <x v="6"/>
          </reference>
          <reference field="12" count="1" selected="0">
            <x v="9"/>
          </reference>
          <reference field="13" count="1" selected="0">
            <x v="2"/>
          </reference>
        </references>
      </pivotArea>
    </format>
    <format dxfId="676">
      <pivotArea dataOnly="0" labelOnly="1" outline="0" fieldPosition="0">
        <references count="3">
          <reference field="0" count="1">
            <x v="18"/>
          </reference>
          <reference field="12" count="1" selected="0">
            <x v="8"/>
          </reference>
          <reference field="13" count="1" selected="0">
            <x v="2"/>
          </reference>
        </references>
      </pivotArea>
    </format>
    <format dxfId="675">
      <pivotArea dataOnly="0" labelOnly="1" outline="0" fieldPosition="0">
        <references count="3">
          <reference field="0" count="1">
            <x v="12"/>
          </reference>
          <reference field="12" count="1" selected="0">
            <x v="11"/>
          </reference>
          <reference field="13" count="1" selected="0">
            <x v="2"/>
          </reference>
        </references>
      </pivotArea>
    </format>
    <format dxfId="674">
      <pivotArea dataOnly="0" labelOnly="1" outline="0" fieldPosition="0">
        <references count="3">
          <reference field="0" count="1">
            <x v="8"/>
          </reference>
          <reference field="12" count="1" selected="0">
            <x v="13"/>
          </reference>
          <reference field="13" count="1" selected="0">
            <x v="3"/>
          </reference>
        </references>
      </pivotArea>
    </format>
    <format dxfId="673">
      <pivotArea dataOnly="0" labelOnly="1" outline="0" fieldPosition="0">
        <references count="3">
          <reference field="0" count="1">
            <x v="5"/>
          </reference>
          <reference field="12" count="1" selected="0">
            <x v="15"/>
          </reference>
          <reference field="13" count="1" selected="0">
            <x v="3"/>
          </reference>
        </references>
      </pivotArea>
    </format>
    <format dxfId="672">
      <pivotArea dataOnly="0" labelOnly="1" outline="0" fieldPosition="0">
        <references count="3">
          <reference field="0" count="1">
            <x v="10"/>
          </reference>
          <reference field="12" count="1" selected="0">
            <x v="18"/>
          </reference>
          <reference field="13" count="1" selected="0">
            <x v="3"/>
          </reference>
        </references>
      </pivotArea>
    </format>
    <format dxfId="671">
      <pivotArea dataOnly="0" labelOnly="1" outline="0" fieldPosition="0">
        <references count="3">
          <reference field="0" count="1">
            <x v="7"/>
          </reference>
          <reference field="12" count="1" selected="0">
            <x v="19"/>
          </reference>
          <reference field="13" count="1" selected="0">
            <x v="3"/>
          </reference>
        </references>
      </pivotArea>
    </format>
    <format dxfId="670">
      <pivotArea dataOnly="0" labelOnly="1" outline="0" fieldPosition="0">
        <references count="3">
          <reference field="0" count="1">
            <x v="1"/>
          </reference>
          <reference field="12" count="1" selected="0">
            <x v="20"/>
          </reference>
          <reference field="13" count="1" selected="0">
            <x v="3"/>
          </reference>
        </references>
      </pivotArea>
    </format>
    <format dxfId="669">
      <pivotArea dataOnly="0" labelOnly="1" outline="0" fieldPosition="0">
        <references count="3">
          <reference field="0" count="1">
            <x v="13"/>
          </reference>
          <reference field="12" count="1" selected="0">
            <x v="16"/>
          </reference>
          <reference field="13" count="1" selected="0">
            <x v="3"/>
          </reference>
        </references>
      </pivotArea>
    </format>
    <format dxfId="668">
      <pivotArea dataOnly="0" labelOnly="1" outline="0" fieldPosition="0">
        <references count="3">
          <reference field="0" count="1">
            <x v="17"/>
          </reference>
          <reference field="12" count="1" selected="0">
            <x v="22"/>
          </reference>
          <reference field="13" count="1" selected="0">
            <x v="3"/>
          </reference>
        </references>
      </pivotArea>
    </format>
    <format dxfId="667">
      <pivotArea dataOnly="0" labelOnly="1" outline="0" fieldPosition="0">
        <references count="3">
          <reference field="0" count="1">
            <x v="19"/>
          </reference>
          <reference field="12" count="1" selected="0">
            <x v="17"/>
          </reference>
          <reference field="13" count="1" selected="0">
            <x v="3"/>
          </reference>
        </references>
      </pivotArea>
    </format>
    <format dxfId="666">
      <pivotArea dataOnly="0" labelOnly="1" outline="0" fieldPosition="0">
        <references count="3">
          <reference field="0" count="1">
            <x v="15"/>
          </reference>
          <reference field="12" count="1" selected="0">
            <x v="23"/>
          </reference>
          <reference field="13" count="1" selected="0">
            <x v="3"/>
          </reference>
        </references>
      </pivotArea>
    </format>
    <format dxfId="665">
      <pivotArea dataOnly="0" labelOnly="1" outline="0" fieldPosition="0">
        <references count="3">
          <reference field="0" count="1">
            <x v="11"/>
          </reference>
          <reference field="12" count="1" selected="0">
            <x v="21"/>
          </reference>
          <reference field="13" count="1" selected="0">
            <x v="3"/>
          </reference>
        </references>
      </pivotArea>
    </format>
    <format dxfId="664">
      <pivotArea dataOnly="0" labelOnly="1" outline="0" fieldPosition="0">
        <references count="3">
          <reference field="0" count="1">
            <x v="0"/>
          </reference>
          <reference field="12" count="1" selected="0">
            <x v="12"/>
          </reference>
          <reference field="13" count="1" selected="0">
            <x v="3"/>
          </reference>
        </references>
      </pivotArea>
    </format>
    <format dxfId="663">
      <pivotArea outline="0" fieldPosition="0">
        <references count="5">
          <reference field="0" count="6" selected="0">
            <x v="1"/>
            <x v="3"/>
            <x v="4"/>
            <x v="9"/>
            <x v="14"/>
            <x v="16"/>
          </reference>
          <reference field="12" count="6" selected="0">
            <x v="0"/>
            <x v="1"/>
            <x v="2"/>
            <x v="3"/>
            <x v="4"/>
            <x v="5"/>
          </reference>
          <reference field="13" count="1" selected="0">
            <x v="0"/>
          </reference>
          <reference field="14" count="6" selected="0">
            <x v="0"/>
            <x v="1"/>
            <x v="2"/>
            <x v="3"/>
            <x v="4"/>
            <x v="5"/>
          </reference>
          <reference field="15" count="4" selected="0">
            <x v="0"/>
            <x v="1"/>
            <x v="2"/>
            <x v="3"/>
          </reference>
        </references>
      </pivotArea>
    </format>
    <format dxfId="662">
      <pivotArea dataOnly="0" labelOnly="1" outline="0" fieldPosition="0">
        <references count="1">
          <reference field="13" count="1">
            <x v="0"/>
          </reference>
        </references>
      </pivotArea>
    </format>
    <format dxfId="661">
      <pivotArea dataOnly="0" labelOnly="1" outline="0" fieldPosition="0">
        <references count="2">
          <reference field="12" count="6">
            <x v="0"/>
            <x v="1"/>
            <x v="2"/>
            <x v="3"/>
            <x v="4"/>
            <x v="5"/>
          </reference>
          <reference field="13" count="1" selected="0">
            <x v="0"/>
          </reference>
        </references>
      </pivotArea>
    </format>
    <format dxfId="660">
      <pivotArea dataOnly="0" labelOnly="1" outline="0" fieldPosition="0">
        <references count="3">
          <reference field="0" count="1">
            <x v="4"/>
          </reference>
          <reference field="12" count="1" selected="0">
            <x v="2"/>
          </reference>
          <reference field="13" count="1" selected="0">
            <x v="0"/>
          </reference>
        </references>
      </pivotArea>
    </format>
    <format dxfId="659">
      <pivotArea dataOnly="0" labelOnly="1" outline="0" fieldPosition="0">
        <references count="3">
          <reference field="0" count="1">
            <x v="3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658">
      <pivotArea dataOnly="0" labelOnly="1" outline="0" fieldPosition="0">
        <references count="3">
          <reference field="0" count="1">
            <x v="1"/>
          </reference>
          <reference field="12" count="1" selected="0">
            <x v="3"/>
          </reference>
          <reference field="13" count="1" selected="0">
            <x v="0"/>
          </reference>
        </references>
      </pivotArea>
    </format>
    <format dxfId="657">
      <pivotArea dataOnly="0" labelOnly="1" outline="0" fieldPosition="0">
        <references count="3">
          <reference field="0" count="1">
            <x v="16"/>
          </reference>
          <reference field="12" count="1" selected="0">
            <x v="4"/>
          </reference>
          <reference field="13" count="1" selected="0">
            <x v="0"/>
          </reference>
        </references>
      </pivotArea>
    </format>
    <format dxfId="656">
      <pivotArea dataOnly="0" labelOnly="1" outline="0" fieldPosition="0">
        <references count="3">
          <reference field="0" count="1">
            <x v="14"/>
          </reference>
          <reference field="12" count="1" selected="0">
            <x v="5"/>
          </reference>
          <reference field="13" count="1" selected="0">
            <x v="0"/>
          </reference>
        </references>
      </pivotArea>
    </format>
    <format dxfId="655">
      <pivotArea dataOnly="0" labelOnly="1" outline="0" fieldPosition="0">
        <references count="3">
          <reference field="0" count="1">
            <x v="9"/>
          </reference>
          <reference field="12" count="1" selected="0">
            <x v="1"/>
          </reference>
          <reference field="13" count="1" selected="0">
            <x v="0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648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2"/>
          </reference>
        </references>
      </pivotArea>
    </format>
    <format dxfId="647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646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 selected="0">
            <x v="3"/>
          </reference>
          <reference field="15" count="1">
            <x v="3"/>
          </reference>
        </references>
      </pivotArea>
    </format>
    <format dxfId="645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 selected="0">
            <x v="4"/>
          </reference>
          <reference field="15" count="1">
            <x v="1"/>
          </reference>
        </references>
      </pivotArea>
    </format>
    <format dxfId="644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 selected="0">
            <x v="5"/>
          </reference>
          <reference field="15" count="1">
            <x v="1"/>
          </reference>
        </references>
      </pivotArea>
    </format>
    <format dxfId="643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642">
      <pivotArea outline="0" fieldPosition="0">
        <references count="5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 selected="0">
            <x v="4"/>
          </reference>
        </references>
      </pivotArea>
    </format>
    <format dxfId="641">
      <pivotArea dataOnly="0" labelOnly="1" outline="0" fieldPosition="0">
        <references count="1">
          <reference field="13" count="1">
            <x v="1"/>
          </reference>
        </references>
      </pivotArea>
    </format>
    <format dxfId="640">
      <pivotArea dataOnly="0" labelOnly="1" outline="0" fieldPosition="0">
        <references count="2">
          <reference field="12" count="1">
            <x v="6"/>
          </reference>
          <reference field="13" count="1" selected="0">
            <x v="1"/>
          </reference>
        </references>
      </pivotArea>
    </format>
    <format dxfId="639">
      <pivotArea dataOnly="0" labelOnly="1" outline="0" fieldPosition="0">
        <references count="3">
          <reference field="0" count="1">
            <x v="3"/>
          </reference>
          <reference field="12" count="1" selected="0">
            <x v="6"/>
          </reference>
          <reference field="13" count="1" selected="0">
            <x v="1"/>
          </reference>
        </references>
      </pivotArea>
    </format>
    <format dxfId="638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637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636">
      <pivotArea outline="0" fieldPosition="0">
        <references count="5">
          <reference field="0" count="5" selected="0">
            <x v="2"/>
            <x v="5"/>
            <x v="6"/>
            <x v="12"/>
            <x v="18"/>
          </reference>
          <reference field="12" count="5" selected="0">
            <x v="7"/>
            <x v="8"/>
            <x v="9"/>
            <x v="10"/>
            <x v="11"/>
          </reference>
          <reference field="13" count="1" selected="0">
            <x v="2"/>
          </reference>
          <reference field="14" count="5" selected="0">
            <x v="7"/>
            <x v="8"/>
            <x v="9"/>
            <x v="10"/>
            <x v="11"/>
          </reference>
          <reference field="15" count="3" selected="0">
            <x v="1"/>
            <x v="5"/>
            <x v="6"/>
          </reference>
        </references>
      </pivotArea>
    </format>
    <format dxfId="635">
      <pivotArea dataOnly="0" labelOnly="1" outline="0" fieldPosition="0">
        <references count="1">
          <reference field="13" count="1">
            <x v="2"/>
          </reference>
        </references>
      </pivotArea>
    </format>
    <format dxfId="634">
      <pivotArea dataOnly="0" labelOnly="1" outline="0" fieldPosition="0">
        <references count="2">
          <reference field="12" count="5">
            <x v="7"/>
            <x v="8"/>
            <x v="9"/>
            <x v="10"/>
            <x v="11"/>
          </reference>
          <reference field="13" count="1" selected="0">
            <x v="2"/>
          </reference>
        </references>
      </pivotArea>
    </format>
    <format dxfId="633">
      <pivotArea dataOnly="0" labelOnly="1" outline="0" fieldPosition="0">
        <references count="3">
          <reference field="0" count="1">
            <x v="5"/>
          </reference>
          <reference field="12" count="1" selected="0">
            <x v="7"/>
          </reference>
          <reference field="13" count="1" selected="0">
            <x v="2"/>
          </reference>
        </references>
      </pivotArea>
    </format>
    <format dxfId="632">
      <pivotArea dataOnly="0" labelOnly="1" outline="0" fieldPosition="0">
        <references count="3">
          <reference field="0" count="1">
            <x v="2"/>
          </reference>
          <reference field="12" count="1" selected="0">
            <x v="10"/>
          </reference>
          <reference field="13" count="1" selected="0">
            <x v="2"/>
          </reference>
        </references>
      </pivotArea>
    </format>
    <format dxfId="631">
      <pivotArea dataOnly="0" labelOnly="1" outline="0" fieldPosition="0">
        <references count="3">
          <reference field="0" count="1">
            <x v="6"/>
          </reference>
          <reference field="12" count="1" selected="0">
            <x v="9"/>
          </reference>
          <reference field="13" count="1" selected="0">
            <x v="2"/>
          </reference>
        </references>
      </pivotArea>
    </format>
    <format dxfId="630">
      <pivotArea dataOnly="0" labelOnly="1" outline="0" fieldPosition="0">
        <references count="3">
          <reference field="0" count="1">
            <x v="18"/>
          </reference>
          <reference field="12" count="1" selected="0">
            <x v="8"/>
          </reference>
          <reference field="13" count="1" selected="0">
            <x v="2"/>
          </reference>
        </references>
      </pivotArea>
    </format>
    <format dxfId="629">
      <pivotArea dataOnly="0" labelOnly="1" outline="0" fieldPosition="0">
        <references count="3">
          <reference field="0" count="1">
            <x v="12"/>
          </reference>
          <reference field="12" count="1" selected="0">
            <x v="11"/>
          </reference>
          <reference field="13" count="1" selected="0">
            <x v="2"/>
          </reference>
        </references>
      </pivotArea>
    </format>
    <format dxfId="628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627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626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625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623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622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 selected="0">
            <x v="10"/>
          </reference>
          <reference field="15" count="1">
            <x v="1"/>
          </reference>
        </references>
      </pivotArea>
    </format>
    <format dxfId="621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1"/>
          </reference>
        </references>
      </pivotArea>
    </format>
    <format dxfId="620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619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 selected="0">
            <x v="11"/>
          </reference>
          <reference field="15" count="1">
            <x v="1"/>
          </reference>
        </references>
      </pivotArea>
    </format>
    <format dxfId="618">
      <pivotArea outline="0" fieldPosition="0">
        <references count="1">
          <reference field="13" count="1" selected="0">
            <x v="3"/>
          </reference>
        </references>
      </pivotArea>
    </format>
    <format dxfId="617">
      <pivotArea dataOnly="0" labelOnly="1" outline="0" fieldPosition="0">
        <references count="1">
          <reference field="13" count="1">
            <x v="3"/>
          </reference>
        </references>
      </pivotArea>
    </format>
    <format dxfId="616">
      <pivotArea dataOnly="0" labelOnly="1" outline="0" fieldPosition="0">
        <references count="2">
          <reference field="12" count="12"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  <reference field="13" count="1" selected="0">
            <x v="3"/>
          </reference>
        </references>
      </pivotArea>
    </format>
    <format dxfId="615">
      <pivotArea dataOnly="0" labelOnly="1" outline="0" fieldPosition="0">
        <references count="3">
          <reference field="0" count="1">
            <x v="8"/>
          </reference>
          <reference field="12" count="1" selected="0">
            <x v="13"/>
          </reference>
          <reference field="13" count="1" selected="0">
            <x v="3"/>
          </reference>
        </references>
      </pivotArea>
    </format>
    <format dxfId="614">
      <pivotArea dataOnly="0" labelOnly="1" outline="0" fieldPosition="0">
        <references count="3">
          <reference field="0" count="1">
            <x v="5"/>
          </reference>
          <reference field="12" count="1" selected="0">
            <x v="15"/>
          </reference>
          <reference field="13" count="1" selected="0">
            <x v="3"/>
          </reference>
        </references>
      </pivotArea>
    </format>
    <format dxfId="613">
      <pivotArea dataOnly="0" labelOnly="1" outline="0" fieldPosition="0">
        <references count="3">
          <reference field="0" count="1">
            <x v="10"/>
          </reference>
          <reference field="12" count="1" selected="0">
            <x v="18"/>
          </reference>
          <reference field="13" count="1" selected="0">
            <x v="3"/>
          </reference>
        </references>
      </pivotArea>
    </format>
    <format dxfId="612">
      <pivotArea dataOnly="0" labelOnly="1" outline="0" fieldPosition="0">
        <references count="3">
          <reference field="0" count="1">
            <x v="7"/>
          </reference>
          <reference field="12" count="1" selected="0">
            <x v="19"/>
          </reference>
          <reference field="13" count="1" selected="0">
            <x v="3"/>
          </reference>
        </references>
      </pivotArea>
    </format>
    <format dxfId="611">
      <pivotArea dataOnly="0" labelOnly="1" outline="0" fieldPosition="0">
        <references count="3">
          <reference field="0" count="1">
            <x v="1"/>
          </reference>
          <reference field="12" count="1" selected="0">
            <x v="20"/>
          </reference>
          <reference field="13" count="1" selected="0">
            <x v="3"/>
          </reference>
        </references>
      </pivotArea>
    </format>
    <format dxfId="610">
      <pivotArea dataOnly="0" labelOnly="1" outline="0" fieldPosition="0">
        <references count="3">
          <reference field="0" count="1">
            <x v="13"/>
          </reference>
          <reference field="12" count="1" selected="0">
            <x v="16"/>
          </reference>
          <reference field="13" count="1" selected="0">
            <x v="3"/>
          </reference>
        </references>
      </pivotArea>
    </format>
    <format dxfId="609">
      <pivotArea dataOnly="0" labelOnly="1" outline="0" fieldPosition="0">
        <references count="3">
          <reference field="0" count="1">
            <x v="17"/>
          </reference>
          <reference field="12" count="1" selected="0">
            <x v="22"/>
          </reference>
          <reference field="13" count="1" selected="0">
            <x v="3"/>
          </reference>
        </references>
      </pivotArea>
    </format>
    <format dxfId="608">
      <pivotArea dataOnly="0" labelOnly="1" outline="0" fieldPosition="0">
        <references count="3">
          <reference field="0" count="1">
            <x v="19"/>
          </reference>
          <reference field="12" count="1" selected="0">
            <x v="17"/>
          </reference>
          <reference field="13" count="1" selected="0">
            <x v="3"/>
          </reference>
        </references>
      </pivotArea>
    </format>
    <format dxfId="607">
      <pivotArea dataOnly="0" labelOnly="1" outline="0" fieldPosition="0">
        <references count="3">
          <reference field="0" count="1">
            <x v="15"/>
          </reference>
          <reference field="12" count="1" selected="0">
            <x v="23"/>
          </reference>
          <reference field="13" count="1" selected="0">
            <x v="3"/>
          </reference>
        </references>
      </pivotArea>
    </format>
    <format dxfId="606">
      <pivotArea dataOnly="0" labelOnly="1" outline="0" fieldPosition="0">
        <references count="3">
          <reference field="0" count="1">
            <x v="11"/>
          </reference>
          <reference field="12" count="1" selected="0">
            <x v="21"/>
          </reference>
          <reference field="13" count="1" selected="0">
            <x v="3"/>
          </reference>
        </references>
      </pivotArea>
    </format>
    <format dxfId="605">
      <pivotArea dataOnly="0" labelOnly="1" outline="0" fieldPosition="0">
        <references count="3">
          <reference field="0" count="1">
            <x v="0"/>
          </reference>
          <reference field="12" count="1" selected="0">
            <x v="12"/>
          </reference>
          <reference field="13" count="1" selected="0">
            <x v="3"/>
          </reference>
        </references>
      </pivotArea>
    </format>
    <format dxfId="604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>
            <x v="13"/>
          </reference>
        </references>
      </pivotArea>
    </format>
    <format dxfId="603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>
            <x v="14"/>
          </reference>
        </references>
      </pivotArea>
    </format>
    <format dxfId="602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>
            <x v="15"/>
          </reference>
        </references>
      </pivotArea>
    </format>
    <format dxfId="601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8"/>
          </reference>
        </references>
      </pivotArea>
    </format>
    <format dxfId="600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>
            <x v="19"/>
          </reference>
        </references>
      </pivotArea>
    </format>
    <format dxfId="599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598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597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>
            <x v="22"/>
          </reference>
        </references>
      </pivotArea>
    </format>
    <format dxfId="596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>
            <x v="17"/>
          </reference>
        </references>
      </pivotArea>
    </format>
    <format dxfId="595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>
            <x v="23"/>
          </reference>
        </references>
      </pivotArea>
    </format>
    <format dxfId="594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21"/>
          </reference>
        </references>
      </pivotArea>
    </format>
    <format dxfId="593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>
            <x v="12"/>
          </reference>
        </references>
      </pivotArea>
    </format>
    <format dxfId="592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 selected="0">
            <x v="13"/>
          </reference>
          <reference field="15" count="1">
            <x v="7"/>
          </reference>
        </references>
      </pivotArea>
    </format>
    <format dxfId="591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 selected="0">
            <x v="14"/>
          </reference>
          <reference field="15" count="1">
            <x v="8"/>
          </reference>
        </references>
      </pivotArea>
    </format>
    <format dxfId="590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 selected="0">
            <x v="15"/>
          </reference>
          <reference field="15" count="1">
            <x v="9"/>
          </reference>
        </references>
      </pivotArea>
    </format>
    <format dxfId="589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 selected="0">
            <x v="18"/>
          </reference>
          <reference field="15" count="1">
            <x v="12"/>
          </reference>
        </references>
      </pivotArea>
    </format>
    <format dxfId="588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 selected="0">
            <x v="19"/>
          </reference>
          <reference field="15" count="1">
            <x v="13"/>
          </reference>
        </references>
      </pivotArea>
    </format>
    <format dxfId="587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 selected="0">
            <x v="20"/>
          </reference>
          <reference field="15" count="1">
            <x v="1"/>
          </reference>
        </references>
      </pivotArea>
    </format>
    <format dxfId="586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 selected="0">
            <x v="16"/>
          </reference>
          <reference field="15" count="1">
            <x v="10"/>
          </reference>
        </references>
      </pivotArea>
    </format>
    <format dxfId="585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584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583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582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581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 selected="0">
            <x v="12"/>
          </reference>
          <reference field="15" count="1">
            <x v="1"/>
          </reference>
        </references>
      </pivotArea>
    </format>
    <format dxfId="580">
      <pivotArea outline="0" fieldPosition="0">
        <references count="5">
          <reference field="0" count="6" selected="0">
            <x v="1"/>
            <x v="3"/>
            <x v="4"/>
            <x v="9"/>
            <x v="14"/>
            <x v="16"/>
          </reference>
          <reference field="12" count="6" selected="0">
            <x v="0"/>
            <x v="1"/>
            <x v="2"/>
            <x v="3"/>
            <x v="4"/>
            <x v="5"/>
          </reference>
          <reference field="13" count="1" selected="0">
            <x v="0"/>
          </reference>
          <reference field="14" count="6" selected="0">
            <x v="0"/>
            <x v="1"/>
            <x v="2"/>
            <x v="3"/>
            <x v="4"/>
            <x v="5"/>
          </reference>
          <reference field="15" count="4" selected="0">
            <x v="0"/>
            <x v="1"/>
            <x v="2"/>
            <x v="3"/>
          </reference>
        </references>
      </pivotArea>
    </format>
    <format dxfId="579">
      <pivotArea dataOnly="0" labelOnly="1" outline="0" fieldPosition="0">
        <references count="1">
          <reference field="13" count="1">
            <x v="0"/>
          </reference>
        </references>
      </pivotArea>
    </format>
    <format dxfId="578">
      <pivotArea dataOnly="0" labelOnly="1" outline="0" fieldPosition="0">
        <references count="2">
          <reference field="12" count="6">
            <x v="0"/>
            <x v="1"/>
            <x v="2"/>
            <x v="3"/>
            <x v="4"/>
            <x v="5"/>
          </reference>
          <reference field="13" count="1" selected="0">
            <x v="0"/>
          </reference>
        </references>
      </pivotArea>
    </format>
    <format dxfId="577">
      <pivotArea dataOnly="0" labelOnly="1" outline="0" fieldPosition="0">
        <references count="3">
          <reference field="0" count="1">
            <x v="4"/>
          </reference>
          <reference field="12" count="1" selected="0">
            <x v="2"/>
          </reference>
          <reference field="13" count="1" selected="0">
            <x v="0"/>
          </reference>
        </references>
      </pivotArea>
    </format>
    <format dxfId="576">
      <pivotArea dataOnly="0" labelOnly="1" outline="0" fieldPosition="0">
        <references count="3">
          <reference field="0" count="1">
            <x v="3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575">
      <pivotArea dataOnly="0" labelOnly="1" outline="0" fieldPosition="0">
        <references count="3">
          <reference field="0" count="1">
            <x v="1"/>
          </reference>
          <reference field="12" count="1" selected="0">
            <x v="3"/>
          </reference>
          <reference field="13" count="1" selected="0">
            <x v="0"/>
          </reference>
        </references>
      </pivotArea>
    </format>
    <format dxfId="574">
      <pivotArea dataOnly="0" labelOnly="1" outline="0" fieldPosition="0">
        <references count="3">
          <reference field="0" count="1">
            <x v="16"/>
          </reference>
          <reference field="12" count="1" selected="0">
            <x v="4"/>
          </reference>
          <reference field="13" count="1" selected="0">
            <x v="0"/>
          </reference>
        </references>
      </pivotArea>
    </format>
    <format dxfId="573">
      <pivotArea dataOnly="0" labelOnly="1" outline="0" fieldPosition="0">
        <references count="3">
          <reference field="0" count="1">
            <x v="14"/>
          </reference>
          <reference field="12" count="1" selected="0">
            <x v="5"/>
          </reference>
          <reference field="13" count="1" selected="0">
            <x v="0"/>
          </reference>
        </references>
      </pivotArea>
    </format>
    <format dxfId="572">
      <pivotArea dataOnly="0" labelOnly="1" outline="0" fieldPosition="0">
        <references count="3">
          <reference field="0" count="1">
            <x v="9"/>
          </reference>
          <reference field="12" count="1" selected="0">
            <x v="1"/>
          </reference>
          <reference field="13" count="1" selected="0">
            <x v="0"/>
          </reference>
        </references>
      </pivotArea>
    </format>
    <format dxfId="571">
      <pivotArea dataOnly="0" labelOnly="1" outline="0" fieldPosition="0">
        <references count="4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>
            <x v="2"/>
          </reference>
        </references>
      </pivotArea>
    </format>
    <format dxfId="570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569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>
            <x v="3"/>
          </reference>
        </references>
      </pivotArea>
    </format>
    <format dxfId="568">
      <pivotArea dataOnly="0" labelOnly="1" outline="0" fieldPosition="0">
        <references count="4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>
            <x v="4"/>
          </reference>
        </references>
      </pivotArea>
    </format>
    <format dxfId="567">
      <pivotArea dataOnly="0" labelOnly="1" outline="0" fieldPosition="0">
        <references count="4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>
            <x v="5"/>
          </reference>
        </references>
      </pivotArea>
    </format>
    <format dxfId="566">
      <pivotArea dataOnly="0" labelOnly="1" outline="0" fieldPosition="0">
        <references count="4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>
            <x v="1"/>
          </reference>
        </references>
      </pivotArea>
    </format>
    <format dxfId="565">
      <pivotArea dataOnly="0" labelOnly="1" outline="0" fieldPosition="0">
        <references count="5">
          <reference field="0" count="1" selected="0">
            <x v="4"/>
          </reference>
          <reference field="12" count="1" selected="0">
            <x v="2"/>
          </reference>
          <reference field="13" count="1" selected="0">
            <x v="0"/>
          </reference>
          <reference field="14" count="1" selected="0">
            <x v="2"/>
          </reference>
          <reference field="15" count="1">
            <x v="2"/>
          </reference>
        </references>
      </pivotArea>
    </format>
    <format dxfId="564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563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3"/>
          </reference>
          <reference field="13" count="1" selected="0">
            <x v="0"/>
          </reference>
          <reference field="14" count="1" selected="0">
            <x v="3"/>
          </reference>
          <reference field="15" count="1">
            <x v="3"/>
          </reference>
        </references>
      </pivotArea>
    </format>
    <format dxfId="562">
      <pivotArea dataOnly="0" labelOnly="1" outline="0" fieldPosition="0">
        <references count="5">
          <reference field="0" count="1" selected="0">
            <x v="16"/>
          </reference>
          <reference field="12" count="1" selected="0">
            <x v="4"/>
          </reference>
          <reference field="13" count="1" selected="0">
            <x v="0"/>
          </reference>
          <reference field="14" count="1" selected="0">
            <x v="4"/>
          </reference>
          <reference field="15" count="1">
            <x v="1"/>
          </reference>
        </references>
      </pivotArea>
    </format>
    <format dxfId="561">
      <pivotArea dataOnly="0" labelOnly="1" outline="0" fieldPosition="0">
        <references count="5">
          <reference field="0" count="1" selected="0">
            <x v="14"/>
          </reference>
          <reference field="12" count="1" selected="0">
            <x v="5"/>
          </reference>
          <reference field="13" count="1" selected="0">
            <x v="0"/>
          </reference>
          <reference field="14" count="1" selected="0">
            <x v="5"/>
          </reference>
          <reference field="15" count="1">
            <x v="1"/>
          </reference>
        </references>
      </pivotArea>
    </format>
    <format dxfId="560">
      <pivotArea dataOnly="0" labelOnly="1" outline="0" fieldPosition="0">
        <references count="5">
          <reference field="0" count="1" selected="0">
            <x v="9"/>
          </reference>
          <reference field="12" count="1" selected="0">
            <x v="1"/>
          </reference>
          <reference field="13" count="1" selected="0">
            <x v="0"/>
          </reference>
          <reference field="14" count="1" selected="0">
            <x v="1"/>
          </reference>
          <reference field="15" count="1">
            <x v="1"/>
          </reference>
        </references>
      </pivotArea>
    </format>
    <format dxfId="559">
      <pivotArea outline="0" fieldPosition="0">
        <references count="5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 selected="0">
            <x v="4"/>
          </reference>
        </references>
      </pivotArea>
    </format>
    <format dxfId="558">
      <pivotArea dataOnly="0" labelOnly="1" outline="0" fieldPosition="0">
        <references count="1">
          <reference field="13" count="1">
            <x v="1"/>
          </reference>
        </references>
      </pivotArea>
    </format>
    <format dxfId="557">
      <pivotArea dataOnly="0" labelOnly="1" outline="0" fieldPosition="0">
        <references count="2">
          <reference field="12" count="1">
            <x v="6"/>
          </reference>
          <reference field="13" count="1" selected="0">
            <x v="1"/>
          </reference>
        </references>
      </pivotArea>
    </format>
    <format dxfId="556">
      <pivotArea dataOnly="0" labelOnly="1" outline="0" fieldPosition="0">
        <references count="3">
          <reference field="0" count="1">
            <x v="3"/>
          </reference>
          <reference field="12" count="1" selected="0">
            <x v="6"/>
          </reference>
          <reference field="13" count="1" selected="0">
            <x v="1"/>
          </reference>
        </references>
      </pivotArea>
    </format>
    <format dxfId="555">
      <pivotArea dataOnly="0" labelOnly="1" outline="0" fieldPosition="0">
        <references count="4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>
            <x v="6"/>
          </reference>
        </references>
      </pivotArea>
    </format>
    <format dxfId="554">
      <pivotArea dataOnly="0" labelOnly="1" outline="0" fieldPosition="0">
        <references count="5">
          <reference field="0" count="1" selected="0">
            <x v="3"/>
          </reference>
          <reference field="12" count="1" selected="0">
            <x v="6"/>
          </reference>
          <reference field="13" count="1" selected="0">
            <x v="1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553">
      <pivotArea outline="0" fieldPosition="0">
        <references count="5">
          <reference field="0" count="5" selected="0">
            <x v="2"/>
            <x v="5"/>
            <x v="6"/>
            <x v="12"/>
            <x v="18"/>
          </reference>
          <reference field="12" count="5" selected="0">
            <x v="7"/>
            <x v="8"/>
            <x v="9"/>
            <x v="10"/>
            <x v="11"/>
          </reference>
          <reference field="13" count="1" selected="0">
            <x v="2"/>
          </reference>
          <reference field="14" count="5" selected="0">
            <x v="7"/>
            <x v="8"/>
            <x v="9"/>
            <x v="10"/>
            <x v="11"/>
          </reference>
          <reference field="15" count="3" selected="0">
            <x v="1"/>
            <x v="5"/>
            <x v="6"/>
          </reference>
        </references>
      </pivotArea>
    </format>
    <format dxfId="552">
      <pivotArea dataOnly="0" labelOnly="1" outline="0" fieldPosition="0">
        <references count="1">
          <reference field="13" count="1">
            <x v="2"/>
          </reference>
        </references>
      </pivotArea>
    </format>
    <format dxfId="551">
      <pivotArea dataOnly="0" labelOnly="1" outline="0" fieldPosition="0">
        <references count="2">
          <reference field="12" count="5">
            <x v="7"/>
            <x v="8"/>
            <x v="9"/>
            <x v="10"/>
            <x v="11"/>
          </reference>
          <reference field="13" count="1" selected="0">
            <x v="2"/>
          </reference>
        </references>
      </pivotArea>
    </format>
    <format dxfId="550">
      <pivotArea dataOnly="0" labelOnly="1" outline="0" fieldPosition="0">
        <references count="3">
          <reference field="0" count="1">
            <x v="5"/>
          </reference>
          <reference field="12" count="1" selected="0">
            <x v="7"/>
          </reference>
          <reference field="13" count="1" selected="0">
            <x v="2"/>
          </reference>
        </references>
      </pivotArea>
    </format>
    <format dxfId="549">
      <pivotArea dataOnly="0" labelOnly="1" outline="0" fieldPosition="0">
        <references count="3">
          <reference field="0" count="1">
            <x v="2"/>
          </reference>
          <reference field="12" count="1" selected="0">
            <x v="10"/>
          </reference>
          <reference field="13" count="1" selected="0">
            <x v="2"/>
          </reference>
        </references>
      </pivotArea>
    </format>
    <format dxfId="548">
      <pivotArea dataOnly="0" labelOnly="1" outline="0" fieldPosition="0">
        <references count="3">
          <reference field="0" count="1">
            <x v="6"/>
          </reference>
          <reference field="12" count="1" selected="0">
            <x v="9"/>
          </reference>
          <reference field="13" count="1" selected="0">
            <x v="2"/>
          </reference>
        </references>
      </pivotArea>
    </format>
    <format dxfId="547">
      <pivotArea dataOnly="0" labelOnly="1" outline="0" fieldPosition="0">
        <references count="3">
          <reference field="0" count="1">
            <x v="18"/>
          </reference>
          <reference field="12" count="1" selected="0">
            <x v="8"/>
          </reference>
          <reference field="13" count="1" selected="0">
            <x v="2"/>
          </reference>
        </references>
      </pivotArea>
    </format>
    <format dxfId="546">
      <pivotArea dataOnly="0" labelOnly="1" outline="0" fieldPosition="0">
        <references count="3">
          <reference field="0" count="1">
            <x v="12"/>
          </reference>
          <reference field="12" count="1" selected="0">
            <x v="11"/>
          </reference>
          <reference field="13" count="1" selected="0">
            <x v="2"/>
          </reference>
        </references>
      </pivotArea>
    </format>
    <format dxfId="545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>
            <x v="7"/>
          </reference>
        </references>
      </pivotArea>
    </format>
    <format dxfId="544">
      <pivotArea dataOnly="0" labelOnly="1" outline="0" fieldPosition="0">
        <references count="4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>
            <x v="10"/>
          </reference>
        </references>
      </pivotArea>
    </format>
    <format dxfId="543">
      <pivotArea dataOnly="0" labelOnly="1" outline="0" fieldPosition="0">
        <references count="4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>
            <x v="9"/>
          </reference>
        </references>
      </pivotArea>
    </format>
    <format dxfId="542">
      <pivotArea dataOnly="0" labelOnly="1" outline="0" fieldPosition="0">
        <references count="4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>
            <x v="8"/>
          </reference>
        </references>
      </pivotArea>
    </format>
    <format dxfId="541">
      <pivotArea dataOnly="0" labelOnly="1" outline="0" fieldPosition="0">
        <references count="4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>
            <x v="11"/>
          </reference>
        </references>
      </pivotArea>
    </format>
    <format dxfId="540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7"/>
          </reference>
          <reference field="13" count="1" selected="0">
            <x v="2"/>
          </reference>
          <reference field="14" count="1" selected="0">
            <x v="7"/>
          </reference>
          <reference field="15" count="1">
            <x v="5"/>
          </reference>
        </references>
      </pivotArea>
    </format>
    <format dxfId="539">
      <pivotArea dataOnly="0" labelOnly="1" outline="0" fieldPosition="0">
        <references count="5">
          <reference field="0" count="1" selected="0">
            <x v="2"/>
          </reference>
          <reference field="12" count="1" selected="0">
            <x v="10"/>
          </reference>
          <reference field="13" count="1" selected="0">
            <x v="2"/>
          </reference>
          <reference field="14" count="1" selected="0">
            <x v="10"/>
          </reference>
          <reference field="15" count="1">
            <x v="1"/>
          </reference>
        </references>
      </pivotArea>
    </format>
    <format dxfId="538">
      <pivotArea dataOnly="0" labelOnly="1" outline="0" fieldPosition="0">
        <references count="5">
          <reference field="0" count="1" selected="0">
            <x v="6"/>
          </reference>
          <reference field="12" count="1" selected="0">
            <x v="9"/>
          </reference>
          <reference field="13" count="1" selected="0">
            <x v="2"/>
          </reference>
          <reference field="14" count="1" selected="0">
            <x v="9"/>
          </reference>
          <reference field="15" count="1">
            <x v="1"/>
          </reference>
        </references>
      </pivotArea>
    </format>
    <format dxfId="537">
      <pivotArea dataOnly="0" labelOnly="1" outline="0" fieldPosition="0">
        <references count="5">
          <reference field="0" count="1" selected="0">
            <x v="18"/>
          </reference>
          <reference field="12" count="1" selected="0">
            <x v="8"/>
          </reference>
          <reference field="13" count="1" selected="0">
            <x v="2"/>
          </reference>
          <reference field="14" count="1" selected="0">
            <x v="8"/>
          </reference>
          <reference field="15" count="1">
            <x v="6"/>
          </reference>
        </references>
      </pivotArea>
    </format>
    <format dxfId="536">
      <pivotArea dataOnly="0" labelOnly="1" outline="0" fieldPosition="0">
        <references count="5">
          <reference field="0" count="1" selected="0">
            <x v="12"/>
          </reference>
          <reference field="12" count="1" selected="0">
            <x v="11"/>
          </reference>
          <reference field="13" count="1" selected="0">
            <x v="2"/>
          </reference>
          <reference field="14" count="1" selected="0">
            <x v="11"/>
          </reference>
          <reference field="15" count="1">
            <x v="1"/>
          </reference>
        </references>
      </pivotArea>
    </format>
    <format dxfId="535">
      <pivotArea outline="0" fieldPosition="0">
        <references count="1">
          <reference field="13" count="1" selected="0">
            <x v="3"/>
          </reference>
        </references>
      </pivotArea>
    </format>
    <format dxfId="534">
      <pivotArea dataOnly="0" labelOnly="1" outline="0" fieldPosition="0">
        <references count="1">
          <reference field="13" count="1">
            <x v="3"/>
          </reference>
        </references>
      </pivotArea>
    </format>
    <format dxfId="533">
      <pivotArea dataOnly="0" labelOnly="1" outline="0" fieldPosition="0">
        <references count="2">
          <reference field="12" count="12"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  <reference field="13" count="1" selected="0">
            <x v="3"/>
          </reference>
        </references>
      </pivotArea>
    </format>
    <format dxfId="532">
      <pivotArea dataOnly="0" labelOnly="1" outline="0" fieldPosition="0">
        <references count="3">
          <reference field="0" count="1">
            <x v="8"/>
          </reference>
          <reference field="12" count="1" selected="0">
            <x v="13"/>
          </reference>
          <reference field="13" count="1" selected="0">
            <x v="3"/>
          </reference>
        </references>
      </pivotArea>
    </format>
    <format dxfId="531">
      <pivotArea dataOnly="0" labelOnly="1" outline="0" fieldPosition="0">
        <references count="3">
          <reference field="0" count="1">
            <x v="5"/>
          </reference>
          <reference field="12" count="1" selected="0">
            <x v="15"/>
          </reference>
          <reference field="13" count="1" selected="0">
            <x v="3"/>
          </reference>
        </references>
      </pivotArea>
    </format>
    <format dxfId="530">
      <pivotArea dataOnly="0" labelOnly="1" outline="0" fieldPosition="0">
        <references count="3">
          <reference field="0" count="1">
            <x v="10"/>
          </reference>
          <reference field="12" count="1" selected="0">
            <x v="18"/>
          </reference>
          <reference field="13" count="1" selected="0">
            <x v="3"/>
          </reference>
        </references>
      </pivotArea>
    </format>
    <format dxfId="529">
      <pivotArea dataOnly="0" labelOnly="1" outline="0" fieldPosition="0">
        <references count="3">
          <reference field="0" count="1">
            <x v="7"/>
          </reference>
          <reference field="12" count="1" selected="0">
            <x v="19"/>
          </reference>
          <reference field="13" count="1" selected="0">
            <x v="3"/>
          </reference>
        </references>
      </pivotArea>
    </format>
    <format dxfId="528">
      <pivotArea dataOnly="0" labelOnly="1" outline="0" fieldPosition="0">
        <references count="3">
          <reference field="0" count="1">
            <x v="1"/>
          </reference>
          <reference field="12" count="1" selected="0">
            <x v="20"/>
          </reference>
          <reference field="13" count="1" selected="0">
            <x v="3"/>
          </reference>
        </references>
      </pivotArea>
    </format>
    <format dxfId="527">
      <pivotArea dataOnly="0" labelOnly="1" outline="0" fieldPosition="0">
        <references count="3">
          <reference field="0" count="1">
            <x v="13"/>
          </reference>
          <reference field="12" count="1" selected="0">
            <x v="16"/>
          </reference>
          <reference field="13" count="1" selected="0">
            <x v="3"/>
          </reference>
        </references>
      </pivotArea>
    </format>
    <format dxfId="526">
      <pivotArea dataOnly="0" labelOnly="1" outline="0" fieldPosition="0">
        <references count="3">
          <reference field="0" count="1">
            <x v="17"/>
          </reference>
          <reference field="12" count="1" selected="0">
            <x v="22"/>
          </reference>
          <reference field="13" count="1" selected="0">
            <x v="3"/>
          </reference>
        </references>
      </pivotArea>
    </format>
    <format dxfId="525">
      <pivotArea dataOnly="0" labelOnly="1" outline="0" fieldPosition="0">
        <references count="3">
          <reference field="0" count="1">
            <x v="19"/>
          </reference>
          <reference field="12" count="1" selected="0">
            <x v="17"/>
          </reference>
          <reference field="13" count="1" selected="0">
            <x v="3"/>
          </reference>
        </references>
      </pivotArea>
    </format>
    <format dxfId="524">
      <pivotArea dataOnly="0" labelOnly="1" outline="0" fieldPosition="0">
        <references count="3">
          <reference field="0" count="1">
            <x v="15"/>
          </reference>
          <reference field="12" count="1" selected="0">
            <x v="23"/>
          </reference>
          <reference field="13" count="1" selected="0">
            <x v="3"/>
          </reference>
        </references>
      </pivotArea>
    </format>
    <format dxfId="523">
      <pivotArea dataOnly="0" labelOnly="1" outline="0" fieldPosition="0">
        <references count="3">
          <reference field="0" count="1">
            <x v="11"/>
          </reference>
          <reference field="12" count="1" selected="0">
            <x v="21"/>
          </reference>
          <reference field="13" count="1" selected="0">
            <x v="3"/>
          </reference>
        </references>
      </pivotArea>
    </format>
    <format dxfId="522">
      <pivotArea dataOnly="0" labelOnly="1" outline="0" fieldPosition="0">
        <references count="3">
          <reference field="0" count="1">
            <x v="0"/>
          </reference>
          <reference field="12" count="1" selected="0">
            <x v="12"/>
          </reference>
          <reference field="13" count="1" selected="0">
            <x v="3"/>
          </reference>
        </references>
      </pivotArea>
    </format>
    <format dxfId="521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>
            <x v="13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>
            <x v="14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>
            <x v="15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>
            <x v="18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>
            <x v="19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>
            <x v="16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>
            <x v="22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>
            <x v="17"/>
          </reference>
        </references>
      </pivotArea>
    </format>
    <format dxfId="512">
      <pivotArea dataOnly="0" labelOnly="1" outline="0" fieldPosition="0">
        <references count="4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>
            <x v="23"/>
          </reference>
        </references>
      </pivotArea>
    </format>
    <format dxfId="511">
      <pivotArea dataOnly="0" labelOnly="1" outline="0" fieldPosition="0">
        <references count="4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>
            <x v="21"/>
          </reference>
        </references>
      </pivotArea>
    </format>
    <format dxfId="510">
      <pivotArea dataOnly="0" labelOnly="1" outline="0" fieldPosition="0">
        <references count="4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>
            <x v="12"/>
          </reference>
        </references>
      </pivotArea>
    </format>
    <format dxfId="509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3"/>
          </reference>
          <reference field="13" count="1" selected="0">
            <x v="3"/>
          </reference>
          <reference field="14" count="1" selected="0">
            <x v="13"/>
          </reference>
          <reference field="15" count="1">
            <x v="7"/>
          </reference>
        </references>
      </pivotArea>
    </format>
    <format dxfId="508">
      <pivotArea dataOnly="0" labelOnly="1" outline="0" fieldPosition="0">
        <references count="5">
          <reference field="0" count="1" selected="0">
            <x v="8"/>
          </reference>
          <reference field="12" count="1" selected="0">
            <x v="14"/>
          </reference>
          <reference field="13" count="1" selected="0">
            <x v="3"/>
          </reference>
          <reference field="14" count="1" selected="0">
            <x v="14"/>
          </reference>
          <reference field="15" count="1">
            <x v="8"/>
          </reference>
        </references>
      </pivotArea>
    </format>
    <format dxfId="507">
      <pivotArea dataOnly="0" labelOnly="1" outline="0" fieldPosition="0">
        <references count="5">
          <reference field="0" count="1" selected="0">
            <x v="5"/>
          </reference>
          <reference field="12" count="1" selected="0">
            <x v="15"/>
          </reference>
          <reference field="13" count="1" selected="0">
            <x v="3"/>
          </reference>
          <reference field="14" count="1" selected="0">
            <x v="15"/>
          </reference>
          <reference field="15" count="1">
            <x v="9"/>
          </reference>
        </references>
      </pivotArea>
    </format>
    <format dxfId="506">
      <pivotArea dataOnly="0" labelOnly="1" outline="0" fieldPosition="0">
        <references count="5">
          <reference field="0" count="1" selected="0">
            <x v="10"/>
          </reference>
          <reference field="12" count="1" selected="0">
            <x v="18"/>
          </reference>
          <reference field="13" count="1" selected="0">
            <x v="3"/>
          </reference>
          <reference field="14" count="1" selected="0">
            <x v="18"/>
          </reference>
          <reference field="15" count="1">
            <x v="12"/>
          </reference>
        </references>
      </pivotArea>
    </format>
    <format dxfId="505">
      <pivotArea dataOnly="0" labelOnly="1" outline="0" fieldPosition="0">
        <references count="5">
          <reference field="0" count="1" selected="0">
            <x v="7"/>
          </reference>
          <reference field="12" count="1" selected="0">
            <x v="19"/>
          </reference>
          <reference field="13" count="1" selected="0">
            <x v="3"/>
          </reference>
          <reference field="14" count="1" selected="0">
            <x v="19"/>
          </reference>
          <reference field="15" count="1">
            <x v="13"/>
          </reference>
        </references>
      </pivotArea>
    </format>
    <format dxfId="504">
      <pivotArea dataOnly="0" labelOnly="1" outline="0" fieldPosition="0">
        <references count="5">
          <reference field="0" count="1" selected="0">
            <x v="1"/>
          </reference>
          <reference field="12" count="1" selected="0">
            <x v="20"/>
          </reference>
          <reference field="13" count="1" selected="0">
            <x v="3"/>
          </reference>
          <reference field="14" count="1" selected="0">
            <x v="20"/>
          </reference>
          <reference field="15" count="1">
            <x v="1"/>
          </reference>
        </references>
      </pivotArea>
    </format>
    <format dxfId="503">
      <pivotArea dataOnly="0" labelOnly="1" outline="0" fieldPosition="0">
        <references count="5">
          <reference field="0" count="1" selected="0">
            <x v="13"/>
          </reference>
          <reference field="12" count="1" selected="0">
            <x v="16"/>
          </reference>
          <reference field="13" count="1" selected="0">
            <x v="3"/>
          </reference>
          <reference field="14" count="1" selected="0">
            <x v="16"/>
          </reference>
          <reference field="15" count="1">
            <x v="10"/>
          </reference>
        </references>
      </pivotArea>
    </format>
    <format dxfId="502">
      <pivotArea dataOnly="0" labelOnly="1" outline="0" fieldPosition="0">
        <references count="5">
          <reference field="0" count="1" selected="0">
            <x v="17"/>
          </reference>
          <reference field="12" count="1" selected="0">
            <x v="22"/>
          </reference>
          <reference field="13" count="1" selected="0">
            <x v="3"/>
          </reference>
          <reference field="14" count="1" selected="0">
            <x v="22"/>
          </reference>
          <reference field="15" count="1">
            <x v="14"/>
          </reference>
        </references>
      </pivotArea>
    </format>
    <format dxfId="501">
      <pivotArea dataOnly="0" labelOnly="1" outline="0" fieldPosition="0">
        <references count="5">
          <reference field="0" count="1" selected="0">
            <x v="19"/>
          </reference>
          <reference field="12" count="1" selected="0">
            <x v="17"/>
          </reference>
          <reference field="13" count="1" selected="0">
            <x v="3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500">
      <pivotArea dataOnly="0" labelOnly="1" outline="0" fieldPosition="0">
        <references count="5">
          <reference field="0" count="1" selected="0">
            <x v="15"/>
          </reference>
          <reference field="12" count="1" selected="0">
            <x v="23"/>
          </reference>
          <reference field="13" count="1" selected="0">
            <x v="3"/>
          </reference>
          <reference field="14" count="1" selected="0">
            <x v="23"/>
          </reference>
          <reference field="15" count="1">
            <x v="15"/>
          </reference>
        </references>
      </pivotArea>
    </format>
    <format dxfId="499">
      <pivotArea dataOnly="0" labelOnly="1" outline="0" fieldPosition="0">
        <references count="5">
          <reference field="0" count="1" selected="0">
            <x v="11"/>
          </reference>
          <reference field="12" count="1" selected="0">
            <x v="21"/>
          </reference>
          <reference field="13" count="1" selected="0">
            <x v="3"/>
          </reference>
          <reference field="14" count="1" selected="0">
            <x v="21"/>
          </reference>
          <reference field="15" count="1">
            <x v="13"/>
          </reference>
        </references>
      </pivotArea>
    </format>
    <format dxfId="498">
      <pivotArea dataOnly="0" labelOnly="1" outline="0" fieldPosition="0">
        <references count="5">
          <reference field="0" count="1" selected="0">
            <x v="0"/>
          </reference>
          <reference field="12" count="1" selected="0">
            <x v="12"/>
          </reference>
          <reference field="13" count="1" selected="0">
            <x v="3"/>
          </reference>
          <reference field="14" count="1" selected="0">
            <x v="12"/>
          </reference>
          <reference field="15" count="1">
            <x v="1"/>
          </reference>
        </references>
      </pivotArea>
    </format>
    <format dxfId="497">
      <pivotArea dataOnly="0" labelOnly="1" outline="0" fieldPosition="0">
        <references count="1">
          <reference field="13" count="0"/>
        </references>
      </pivotArea>
    </format>
  </formats>
  <conditionalFormats count="3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Hierarchies count="5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FY21 Funding Request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Organiztion"/>
    <pivotHierarchy dragToRow="0" dragToCol="0" dragToPage="0" dragToData="1"/>
    <pivotHierarchy dragToRow="0" dragToCol="0" dragToPage="0" dragToData="1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 caption="People Served"/>
    <pivotHierarchy dragToRow="0" dragToCol="0" dragToPage="0" dragToData="1"/>
    <pivotHierarchy dragToRow="0" dragToCol="0" dragToPage="0" dragToData="1"/>
    <pivotHierarchy dragToRow="0" dragToCol="0" dragToPage="0" dragToData="1" caption="Project"/>
    <pivotHierarchy dragToRow="0" dragToCol="0" dragToPage="0" dragToData="1"/>
    <pivotHierarchy dragToRow="0" dragToCol="0" dragToPage="0" dragToData="1"/>
    <pivotHierarchy dragToRow="0" dragToCol="0" dragToPage="0" dragToData="1" caption="Results"/>
    <pivotHierarchy dragToRow="0" dragToCol="0" dragToPage="0" dragToData="1"/>
    <pivotHierarchy dragToRow="0" dragToCol="0" dragToPage="0" dragToData="1"/>
    <pivotHierarchy dragToRow="0" dragToCol="0" dragToPage="0" dragToData="1" caption="Evaluation"/>
    <pivotHierarchy dragToRow="0" dragToCol="0" dragToPage="0" dragToData="1"/>
    <pivotHierarchy dragToRow="0" dragToCol="0" dragToPage="0" dragToData="1"/>
    <pivotHierarchy dragToRow="0" dragToCol="0" dragToPage="0" dragToData="1" caption="Equity"/>
    <pivotHierarchy dragToRow="0" dragToCol="0" dragToPage="0" dragToData="1"/>
    <pivotHierarchy dragToRow="0" dragToCol="0" dragToPage="0" dragToData="1"/>
    <pivotHierarchy dragToRow="0" dragToCol="0" dragToPage="0" dragToData="1" caption="Collaboration"/>
    <pivotHierarchy dragToRow="0" dragToCol="0" dragToPage="0" dragToData="1"/>
    <pivotHierarchy dragToRow="0" dragToCol="0" dragToPage="0" dragToData="1"/>
    <pivotHierarchy dragToRow="0" dragToCol="0" dragToPage="0" dragToData="1" caption="Budget"/>
    <pivotHierarchy dragToRow="0" dragToCol="0" dragToPage="0" dragToData="1"/>
    <pivotHierarchy dragToRow="0" dragToCol="0" dragToPage="0" dragToData="1"/>
    <pivotHierarchy dragToRow="0" dragToCol="0" dragToPage="0" dragToData="1" caption="Sustainability"/>
    <pivotHierarchy dragToRow="0" dragToCol="0" dragToPage="0" dragToData="1"/>
    <pivotHierarchy dragToRow="0" dragToCol="0" dragToPage="0" dragToData="1"/>
    <pivotHierarchy dragToRow="0" dragToCol="0" dragToPage="0" dragToData="1" caption="Total Score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6" showRowHeaders="1" showColHeaders="1" showRowStripes="0" showColStripes="0" showLastColumn="1"/>
  <rowHierarchiesUsage count="5">
    <rowHierarchyUsage hierarchyUsage="8"/>
    <rowHierarchyUsage hierarchyUsage="7"/>
    <rowHierarchyUsage hierarchyUsage="6"/>
    <rowHierarchyUsage hierarchyUsage="9"/>
    <rowHierarchyUsage hierarchyUsage="2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11]"/>
      </x15:pivotTableUISettings>
    </ext>
  </extLst>
</pivotTableDefinition>
</file>

<file path=xl/pivotTables/pivotTable3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tag="b5e6acfd-cb55-4e1c-b714-2ad18b7c108f" updatedVersion="6" minRefreshableVersion="3" subtotalHiddenItems="1" rowGrandTotals="0" colGrandTotals="0" itemPrintTitles="1" createdVersion="6" indent="0" compact="0" compactData="0" gridDropZones="1" multipleFieldFilters="0">
  <location ref="B5:G30" firstHeaderRow="2" firstDataRow="2" firstDataCol="5"/>
  <pivotFields count="6">
    <pivotField axis="axisRow" compact="0" allDrilled="1" outline="0" showAll="0" sortType="ascending" defaultSubtotal="0" defaultAttributeDrillState="1">
      <items count="20">
        <item x="0"/>
        <item x="9"/>
        <item x="16"/>
        <item x="3"/>
        <item x="8"/>
        <item n="Buncombe Partnership for Children" x="2"/>
        <item x="14"/>
        <item x="12"/>
        <item x="1"/>
        <item x="7"/>
        <item x="6"/>
        <item x="15"/>
        <item x="18"/>
        <item x="4"/>
        <item x="13"/>
        <item x="19"/>
        <item n="Swannanoa Valley Child Care Council-Children and Friends Enrichment Center" x="10"/>
        <item x="17"/>
        <item x="11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FY21 Funding Request" axis="axisRow" compact="0" allDrilled="1" outline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2"/>
    <field x="0"/>
    <field x="3"/>
    <field x="4"/>
    <field x="5"/>
  </rowFields>
  <rowItems count="24">
    <i>
      <x v="1"/>
      <x v="8"/>
      <x/>
      <x v="1"/>
      <x v="1"/>
    </i>
    <i>
      <x v="11"/>
      <x v="4"/>
      <x v="2"/>
      <x v="11"/>
      <x v="10"/>
    </i>
    <i>
      <x v="3"/>
      <x v="5"/>
      <x v="1"/>
      <x v="3"/>
      <x v="3"/>
    </i>
    <i>
      <x v="5"/>
      <x v="3"/>
      <x v="2"/>
      <x v="5"/>
      <x v="5"/>
    </i>
    <i>
      <x v="6"/>
      <x v="3"/>
      <x v="3"/>
      <x v="6"/>
      <x v="6"/>
    </i>
    <i>
      <x v="2"/>
      <x v="8"/>
      <x/>
      <x v="2"/>
      <x v="2"/>
    </i>
    <i>
      <x v="4"/>
      <x v="5"/>
      <x/>
      <x v="4"/>
      <x v="4"/>
    </i>
    <i>
      <x v="9"/>
      <x v="10"/>
      <x/>
      <x v="9"/>
      <x v="9"/>
    </i>
    <i>
      <x v="12"/>
      <x v="1"/>
      <x v="2"/>
      <x v="12"/>
      <x v="11"/>
    </i>
    <i>
      <x v="13"/>
      <x v="16"/>
      <x v="2"/>
      <x v="13"/>
      <x/>
    </i>
    <i>
      <x v="20"/>
      <x v="2"/>
      <x v="1"/>
      <x v="20"/>
      <x/>
    </i>
    <i>
      <x v="15"/>
      <x v="7"/>
      <x/>
      <x v="15"/>
      <x v="13"/>
    </i>
    <i>
      <x v="16"/>
      <x v="1"/>
      <x/>
      <x v="16"/>
      <x/>
    </i>
    <i>
      <x v="7"/>
      <x v="13"/>
      <x/>
      <x v="7"/>
      <x v="7"/>
    </i>
    <i>
      <x v="21"/>
      <x v="17"/>
      <x/>
      <x v="21"/>
      <x v="14"/>
    </i>
    <i>
      <x v="18"/>
      <x v="6"/>
      <x v="1"/>
      <x v="18"/>
      <x/>
    </i>
    <i>
      <x v="14"/>
      <x v="18"/>
      <x v="1"/>
      <x v="14"/>
      <x v="12"/>
    </i>
    <i>
      <x v="8"/>
      <x v="19"/>
      <x/>
      <x v="8"/>
      <x v="8"/>
    </i>
    <i>
      <x v="23"/>
      <x v="15"/>
      <x/>
      <x v="23"/>
      <x v="15"/>
    </i>
    <i>
      <x v="22"/>
      <x v="12"/>
      <x v="1"/>
      <x v="22"/>
      <x/>
    </i>
    <i>
      <x v="17"/>
      <x v="14"/>
      <x v="2"/>
      <x v="17"/>
      <x/>
    </i>
    <i>
      <x v="19"/>
      <x v="11"/>
      <x/>
      <x v="19"/>
      <x v="13"/>
    </i>
    <i>
      <x/>
      <x/>
      <x/>
      <x/>
      <x/>
    </i>
    <i>
      <x v="10"/>
      <x v="9"/>
      <x v="2"/>
      <x v="10"/>
      <x/>
    </i>
  </rowItems>
  <colItems count="1">
    <i/>
  </colItems>
  <dataFields count="1">
    <dataField name="Total Score" fld="1" subtotal="count" baseField="5" baseItem="5"/>
  </dataFields>
  <formats count="226">
    <format dxfId="243">
      <pivotArea type="origin" dataOnly="0" labelOnly="1" outline="0" fieldPosition="0"/>
    </format>
    <format dxfId="242">
      <pivotArea field="0" type="button" dataOnly="0" labelOnly="1" outline="0" axis="axisRow" fieldPosition="1"/>
    </format>
    <format dxfId="241">
      <pivotArea field="2" type="button" dataOnly="0" labelOnly="1" outline="0" axis="axisRow" fieldPosition="0"/>
    </format>
    <format dxfId="240">
      <pivotArea field="3" type="button" dataOnly="0" labelOnly="1" outline="0" axis="axisRow" fieldPosition="2"/>
    </format>
    <format dxfId="239">
      <pivotArea dataOnly="0" labelOnly="1" grandRow="1" outline="0" fieldPosition="0"/>
    </format>
    <format dxfId="2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6">
      <pivotArea field="-2" type="button" dataOnly="0" labelOnly="1" outline="0" axis="axisValues" fieldPosition="0"/>
    </format>
    <format dxfId="2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3">
      <pivotArea field="0" type="button" dataOnly="0" labelOnly="1" outline="0" axis="axisRow" fieldPosition="1"/>
    </format>
    <format dxfId="232">
      <pivotArea field="2" type="button" dataOnly="0" labelOnly="1" outline="0" axis="axisRow" fieldPosition="0"/>
    </format>
    <format dxfId="231">
      <pivotArea field="3" type="button" dataOnly="0" labelOnly="1" outline="0" axis="axisRow" fieldPosition="2"/>
    </format>
    <format dxfId="230">
      <pivotArea field="4" type="button" dataOnly="0" labelOnly="1" outline="0" axis="axisRow" fieldPosition="3"/>
    </format>
    <format dxfId="229">
      <pivotArea field="5" type="button" dataOnly="0" labelOnly="1" outline="0" axis="axisRow" fieldPosition="4"/>
    </format>
    <format dxfId="228">
      <pivotArea dataOnly="0" labelOnly="1" outline="0" fieldPosition="0">
        <references count="4">
          <reference field="0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>
            <x v="11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5"/>
          </reference>
          <reference field="3" count="1" selected="0">
            <x v="2"/>
          </reference>
          <reference field="4" count="1">
            <x v="5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12"/>
          </reference>
          <reference field="3" count="1" selected="0">
            <x v="2"/>
          </reference>
          <reference field="4" count="1">
            <x v="12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16"/>
          </reference>
          <reference field="2" count="1" selected="0">
            <x v="13"/>
          </reference>
          <reference field="3" count="1" selected="0">
            <x v="2"/>
          </reference>
          <reference field="4" count="1">
            <x v="13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14"/>
          </reference>
          <reference field="2" count="1" selected="0">
            <x v="1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9"/>
          </reference>
          <reference field="2" count="1" selected="0">
            <x v="10"/>
          </reference>
          <reference field="3" count="1" selected="0">
            <x v="2"/>
          </reference>
          <reference field="4" count="1">
            <x v="10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6"/>
          </reference>
          <reference field="3" count="1" selected="0">
            <x v="3"/>
          </reference>
          <reference field="4" count="1">
            <x v="6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2"/>
          </reference>
          <reference field="2" count="1" selected="0">
            <x v="20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6"/>
          </reference>
          <reference field="2" count="1" selected="0">
            <x v="18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18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14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2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1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2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4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10"/>
          </reference>
          <reference field="2" count="1" selected="0">
            <x v="9"/>
          </reference>
          <reference field="3" count="1" selected="0">
            <x v="0"/>
          </reference>
          <reference field="4" count="1">
            <x v="9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7"/>
          </reference>
          <reference field="2" count="1" selected="0">
            <x v="15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16"/>
          </reference>
          <reference field="3" count="1" selected="0">
            <x v="0"/>
          </reference>
          <reference field="4" count="1">
            <x v="16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13"/>
          </reference>
          <reference field="2" count="1" selected="0">
            <x v="7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17"/>
          </reference>
          <reference field="2" count="1" selected="0">
            <x v="21"/>
          </reference>
          <reference field="3" count="1" selected="0">
            <x v="0"/>
          </reference>
          <reference field="4" count="1">
            <x v="21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19"/>
          </reference>
          <reference field="2" count="1" selected="0">
            <x v="8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3"/>
          </reference>
          <reference field="3" count="1" selected="0">
            <x v="0"/>
          </reference>
          <reference field="4" count="1">
            <x v="23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11"/>
          </reference>
          <reference field="2" count="1" selected="0">
            <x v="19"/>
          </reference>
          <reference field="3" count="1" selected="0">
            <x v="0"/>
          </reference>
          <reference field="4" count="1">
            <x v="19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04">
      <pivotArea dataOnly="0" labelOnly="1" outline="0" fieldPosition="0">
        <references count="5">
          <reference field="0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11"/>
          </reference>
          <reference field="5" count="1">
            <x v="10"/>
          </reference>
        </references>
      </pivotArea>
    </format>
    <format dxfId="203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5"/>
          </reference>
          <reference field="3" count="1" selected="0">
            <x v="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02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2"/>
          </reference>
          <reference field="5" count="1">
            <x v="11"/>
          </reference>
        </references>
      </pivotArea>
    </format>
    <format dxfId="201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13"/>
          </reference>
          <reference field="3" count="1" selected="0">
            <x v="2"/>
          </reference>
          <reference field="4" count="1" selected="0">
            <x v="13"/>
          </reference>
          <reference field="5" count="1">
            <x v="0"/>
          </reference>
        </references>
      </pivotArea>
    </format>
    <format dxfId="200">
      <pivotArea dataOnly="0" labelOnly="1" outline="0" fieldPosition="0">
        <references count="5">
          <reference field="0" count="1" selected="0">
            <x v="14"/>
          </reference>
          <reference field="2" count="1" selected="0">
            <x v="17"/>
          </reference>
          <reference field="3" count="1" selected="0">
            <x v="2"/>
          </reference>
          <reference field="4" count="1" selected="0">
            <x v="17"/>
          </reference>
          <reference field="5" count="1">
            <x v="0"/>
          </reference>
        </references>
      </pivotArea>
    </format>
    <format dxfId="199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0"/>
          </reference>
        </references>
      </pivotArea>
    </format>
    <format dxfId="198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6"/>
          </reference>
          <reference field="3" count="1" selected="0">
            <x v="3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97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96">
      <pivotArea dataOnly="0" labelOnly="1" outline="0" fieldPosition="0">
        <references count="5">
          <reference field="0" count="1" selected="0">
            <x v="2"/>
          </reference>
          <reference field="2" count="1" selected="0">
            <x v="20"/>
          </reference>
          <reference field="3" count="1" selected="0">
            <x v="1"/>
          </reference>
          <reference field="4" count="1" selected="0">
            <x v="20"/>
          </reference>
          <reference field="5" count="1">
            <x v="0"/>
          </reference>
        </references>
      </pivotArea>
    </format>
    <format dxfId="195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8"/>
          </reference>
          <reference field="5" count="1">
            <x v="0"/>
          </reference>
        </references>
      </pivotArea>
    </format>
    <format dxfId="194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4"/>
          </reference>
          <reference field="5" count="1">
            <x v="12"/>
          </reference>
        </references>
      </pivotArea>
    </format>
    <format dxfId="193">
      <pivotArea dataOnly="0" labelOnly="1" outline="0" fieldPosition="0">
        <references count="5">
          <reference field="0" count="1" selected="0">
            <x v="12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0"/>
          </reference>
        </references>
      </pivotArea>
    </format>
    <format dxfId="192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1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90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89">
      <pivotArea dataOnly="0" labelOnly="1" outline="0" fieldPosition="0">
        <references count="5">
          <reference field="0" count="1" selected="0">
            <x v="10"/>
          </reference>
          <reference field="2" count="1" selected="0">
            <x v="9"/>
          </reference>
          <reference field="3" count="1" selected="0">
            <x v="0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188">
      <pivotArea dataOnly="0" labelOnly="1" outline="0" fieldPosition="0">
        <references count="5">
          <reference field="0" count="1" selected="0">
            <x v="7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187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16"/>
          </reference>
          <reference field="5" count="1">
            <x v="0"/>
          </reference>
        </references>
      </pivotArea>
    </format>
    <format dxfId="186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7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85">
      <pivotArea dataOnly="0" labelOnly="1" outline="0" fieldPosition="0">
        <references count="5">
          <reference field="0" count="1" selected="0">
            <x v="17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14"/>
          </reference>
        </references>
      </pivotArea>
    </format>
    <format dxfId="184">
      <pivotArea dataOnly="0" labelOnly="1" outline="0" fieldPosition="0">
        <references count="5">
          <reference field="0" count="1" selected="0">
            <x v="19"/>
          </reference>
          <reference field="2" count="1" selected="0">
            <x v="8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83">
      <pivotArea dataOnly="0" labelOnly="1" outline="0" fieldPosition="0">
        <references count="5">
          <reference field="0" count="1" selected="0">
            <x v="15"/>
          </reference>
          <reference field="2" count="1" selected="0">
            <x v="23"/>
          </reference>
          <reference field="3" count="1" selected="0">
            <x v="0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182">
      <pivotArea dataOnly="0" labelOnly="1" outline="0" fieldPosition="0">
        <references count="5">
          <reference field="0" count="1" selected="0">
            <x v="11"/>
          </reference>
          <reference field="2" count="1" selected="0">
            <x v="19"/>
          </reference>
          <reference field="3" count="1" selected="0">
            <x v="0"/>
          </reference>
          <reference field="4" count="1" selected="0">
            <x v="19"/>
          </reference>
          <reference field="5" count="1">
            <x v="13"/>
          </reference>
        </references>
      </pivotArea>
    </format>
    <format dxfId="181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0">
      <pivotArea dataOnly="0" labelOnly="1" outline="0" fieldPosition="0">
        <references count="4">
          <reference field="0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>
            <x v="11"/>
          </reference>
        </references>
      </pivotArea>
    </format>
    <format dxfId="179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5"/>
          </reference>
          <reference field="3" count="1" selected="0">
            <x v="2"/>
          </reference>
          <reference field="4" count="1">
            <x v="5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12"/>
          </reference>
          <reference field="3" count="1" selected="0">
            <x v="2"/>
          </reference>
          <reference field="4" count="1">
            <x v="12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16"/>
          </reference>
          <reference field="2" count="1" selected="0">
            <x v="13"/>
          </reference>
          <reference field="3" count="1" selected="0">
            <x v="2"/>
          </reference>
          <reference field="4" count="1">
            <x v="13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14"/>
          </reference>
          <reference field="2" count="1" selected="0">
            <x v="1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9"/>
          </reference>
          <reference field="2" count="1" selected="0">
            <x v="10"/>
          </reference>
          <reference field="3" count="1" selected="0">
            <x v="2"/>
          </reference>
          <reference field="4" count="1">
            <x v="10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6"/>
          </reference>
          <reference field="3" count="1" selected="0">
            <x v="3"/>
          </reference>
          <reference field="4" count="1">
            <x v="6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2"/>
          </reference>
          <reference field="2" count="1" selected="0">
            <x v="20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6"/>
          </reference>
          <reference field="2" count="1" selected="0">
            <x v="18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18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14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2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1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2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4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10"/>
          </reference>
          <reference field="2" count="1" selected="0">
            <x v="9"/>
          </reference>
          <reference field="3" count="1" selected="0">
            <x v="0"/>
          </reference>
          <reference field="4" count="1">
            <x v="9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7"/>
          </reference>
          <reference field="2" count="1" selected="0">
            <x v="15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16"/>
          </reference>
          <reference field="3" count="1" selected="0">
            <x v="0"/>
          </reference>
          <reference field="4" count="1">
            <x v="16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13"/>
          </reference>
          <reference field="2" count="1" selected="0">
            <x v="7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17"/>
          </reference>
          <reference field="2" count="1" selected="0">
            <x v="21"/>
          </reference>
          <reference field="3" count="1" selected="0">
            <x v="0"/>
          </reference>
          <reference field="4" count="1">
            <x v="21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19"/>
          </reference>
          <reference field="2" count="1" selected="0">
            <x v="8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3"/>
          </reference>
          <reference field="3" count="1" selected="0">
            <x v="0"/>
          </reference>
          <reference field="4" count="1">
            <x v="23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11"/>
          </reference>
          <reference field="2" count="1" selected="0">
            <x v="19"/>
          </reference>
          <reference field="3" count="1" selected="0">
            <x v="0"/>
          </reference>
          <reference field="4" count="1">
            <x v="19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56">
      <pivotArea dataOnly="0" labelOnly="1" outline="0" fieldPosition="0">
        <references count="5">
          <reference field="0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11"/>
          </reference>
          <reference field="5" count="1">
            <x v="10"/>
          </reference>
        </references>
      </pivotArea>
    </format>
    <format dxfId="155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5"/>
          </reference>
          <reference field="3" count="1" selected="0">
            <x v="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54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2"/>
          </reference>
          <reference field="5" count="1">
            <x v="11"/>
          </reference>
        </references>
      </pivotArea>
    </format>
    <format dxfId="153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13"/>
          </reference>
          <reference field="3" count="1" selected="0">
            <x v="2"/>
          </reference>
          <reference field="4" count="1" selected="0">
            <x v="13"/>
          </reference>
          <reference field="5" count="1">
            <x v="0"/>
          </reference>
        </references>
      </pivotArea>
    </format>
    <format dxfId="152">
      <pivotArea dataOnly="0" labelOnly="1" outline="0" fieldPosition="0">
        <references count="5">
          <reference field="0" count="1" selected="0">
            <x v="14"/>
          </reference>
          <reference field="2" count="1" selected="0">
            <x v="17"/>
          </reference>
          <reference field="3" count="1" selected="0">
            <x v="2"/>
          </reference>
          <reference field="4" count="1" selected="0">
            <x v="17"/>
          </reference>
          <reference field="5" count="1">
            <x v="0"/>
          </reference>
        </references>
      </pivotArea>
    </format>
    <format dxfId="151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0"/>
          </reference>
        </references>
      </pivotArea>
    </format>
    <format dxfId="150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6"/>
          </reference>
          <reference field="3" count="1" selected="0">
            <x v="3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49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48">
      <pivotArea dataOnly="0" labelOnly="1" outline="0" fieldPosition="0">
        <references count="5">
          <reference field="0" count="1" selected="0">
            <x v="2"/>
          </reference>
          <reference field="2" count="1" selected="0">
            <x v="20"/>
          </reference>
          <reference field="3" count="1" selected="0">
            <x v="1"/>
          </reference>
          <reference field="4" count="1" selected="0">
            <x v="20"/>
          </reference>
          <reference field="5" count="1">
            <x v="0"/>
          </reference>
        </references>
      </pivotArea>
    </format>
    <format dxfId="147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8"/>
          </reference>
          <reference field="5" count="1">
            <x v="0"/>
          </reference>
        </references>
      </pivotArea>
    </format>
    <format dxfId="146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4"/>
          </reference>
          <reference field="5" count="1">
            <x v="12"/>
          </reference>
        </references>
      </pivotArea>
    </format>
    <format dxfId="145">
      <pivotArea dataOnly="0" labelOnly="1" outline="0" fieldPosition="0">
        <references count="5">
          <reference field="0" count="1" selected="0">
            <x v="12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0"/>
          </reference>
        </references>
      </pivotArea>
    </format>
    <format dxfId="144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43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142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41">
      <pivotArea dataOnly="0" labelOnly="1" outline="0" fieldPosition="0">
        <references count="5">
          <reference field="0" count="1" selected="0">
            <x v="10"/>
          </reference>
          <reference field="2" count="1" selected="0">
            <x v="9"/>
          </reference>
          <reference field="3" count="1" selected="0">
            <x v="0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140">
      <pivotArea dataOnly="0" labelOnly="1" outline="0" fieldPosition="0">
        <references count="5">
          <reference field="0" count="1" selected="0">
            <x v="7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139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16"/>
          </reference>
          <reference field="5" count="1">
            <x v="0"/>
          </reference>
        </references>
      </pivotArea>
    </format>
    <format dxfId="138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7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37">
      <pivotArea dataOnly="0" labelOnly="1" outline="0" fieldPosition="0">
        <references count="5">
          <reference field="0" count="1" selected="0">
            <x v="17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14"/>
          </reference>
        </references>
      </pivotArea>
    </format>
    <format dxfId="136">
      <pivotArea dataOnly="0" labelOnly="1" outline="0" fieldPosition="0">
        <references count="5">
          <reference field="0" count="1" selected="0">
            <x v="19"/>
          </reference>
          <reference field="2" count="1" selected="0">
            <x v="8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135">
      <pivotArea dataOnly="0" labelOnly="1" outline="0" fieldPosition="0">
        <references count="5">
          <reference field="0" count="1" selected="0">
            <x v="15"/>
          </reference>
          <reference field="2" count="1" selected="0">
            <x v="23"/>
          </reference>
          <reference field="3" count="1" selected="0">
            <x v="0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134">
      <pivotArea dataOnly="0" labelOnly="1" outline="0" fieldPosition="0">
        <references count="5">
          <reference field="0" count="1" selected="0">
            <x v="11"/>
          </reference>
          <reference field="2" count="1" selected="0">
            <x v="19"/>
          </reference>
          <reference field="3" count="1" selected="0">
            <x v="0"/>
          </reference>
          <reference field="4" count="1" selected="0">
            <x v="19"/>
          </reference>
          <reference field="5" count="1">
            <x v="13"/>
          </reference>
        </references>
      </pivotArea>
    </format>
    <format dxfId="133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32">
      <pivotArea dataOnly="0" labelOnly="1" outline="0" fieldPosition="0">
        <references count="4">
          <reference field="0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>
            <x v="11"/>
          </reference>
        </references>
      </pivotArea>
    </format>
    <format dxfId="131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5"/>
          </reference>
          <reference field="3" count="1" selected="0">
            <x v="2"/>
          </reference>
          <reference field="4" count="1">
            <x v="5"/>
          </reference>
        </references>
      </pivotArea>
    </format>
    <format dxfId="130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12"/>
          </reference>
          <reference field="3" count="1" selected="0">
            <x v="2"/>
          </reference>
          <reference field="4" count="1">
            <x v="12"/>
          </reference>
        </references>
      </pivotArea>
    </format>
    <format dxfId="129">
      <pivotArea dataOnly="0" labelOnly="1" outline="0" fieldPosition="0">
        <references count="4">
          <reference field="0" count="1" selected="0">
            <x v="16"/>
          </reference>
          <reference field="2" count="1" selected="0">
            <x v="13"/>
          </reference>
          <reference field="3" count="1" selected="0">
            <x v="2"/>
          </reference>
          <reference field="4" count="1">
            <x v="13"/>
          </reference>
        </references>
      </pivotArea>
    </format>
    <format dxfId="128">
      <pivotArea dataOnly="0" labelOnly="1" outline="0" fieldPosition="0">
        <references count="4">
          <reference field="0" count="1" selected="0">
            <x v="14"/>
          </reference>
          <reference field="2" count="1" selected="0">
            <x v="1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127">
      <pivotArea dataOnly="0" labelOnly="1" outline="0" fieldPosition="0">
        <references count="4">
          <reference field="0" count="1" selected="0">
            <x v="9"/>
          </reference>
          <reference field="2" count="1" selected="0">
            <x v="10"/>
          </reference>
          <reference field="3" count="1" selected="0">
            <x v="2"/>
          </reference>
          <reference field="4" count="1">
            <x v="10"/>
          </reference>
        </references>
      </pivotArea>
    </format>
    <format dxfId="126">
      <pivotArea dataOnly="0" labelOnly="1" outline="0" fieldPosition="0">
        <references count="4">
          <reference field="0" count="1" selected="0">
            <x v="3"/>
          </reference>
          <reference field="2" count="1" selected="0">
            <x v="6"/>
          </reference>
          <reference field="3" count="1" selected="0">
            <x v="3"/>
          </reference>
          <reference field="4" count="1">
            <x v="6"/>
          </reference>
        </references>
      </pivotArea>
    </format>
    <format dxfId="125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3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124">
      <pivotArea dataOnly="0" labelOnly="1" outline="0" fieldPosition="0">
        <references count="4">
          <reference field="0" count="1" selected="0">
            <x v="2"/>
          </reference>
          <reference field="2" count="1" selected="0">
            <x v="20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123">
      <pivotArea dataOnly="0" labelOnly="1" outline="0" fieldPosition="0">
        <references count="4">
          <reference field="0" count="1" selected="0">
            <x v="6"/>
          </reference>
          <reference field="2" count="1" selected="0">
            <x v="18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122">
      <pivotArea dataOnly="0" labelOnly="1" outline="0" fieldPosition="0">
        <references count="4">
          <reference field="0" count="1" selected="0">
            <x v="18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14"/>
          </reference>
        </references>
      </pivotArea>
    </format>
    <format dxfId="121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2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120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1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19">
      <pivotArea dataOnly="0" labelOnly="1" outline="0" fieldPosition="0">
        <references count="4">
          <reference field="0" count="1" selected="0">
            <x v="8"/>
          </reference>
          <reference field="2" count="1" selected="0">
            <x v="2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18">
      <pivotArea dataOnly="0" labelOnly="1" outline="0" fieldPosition="0">
        <references count="4">
          <reference field="0" count="1" selected="0">
            <x v="5"/>
          </reference>
          <reference field="2" count="1" selected="0">
            <x v="4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117">
      <pivotArea dataOnly="0" labelOnly="1" outline="0" fieldPosition="0">
        <references count="4">
          <reference field="0" count="1" selected="0">
            <x v="10"/>
          </reference>
          <reference field="2" count="1" selected="0">
            <x v="9"/>
          </reference>
          <reference field="3" count="1" selected="0">
            <x v="0"/>
          </reference>
          <reference field="4" count="1">
            <x v="9"/>
          </reference>
        </references>
      </pivotArea>
    </format>
    <format dxfId="116">
      <pivotArea dataOnly="0" labelOnly="1" outline="0" fieldPosition="0">
        <references count="4">
          <reference field="0" count="1" selected="0">
            <x v="7"/>
          </reference>
          <reference field="2" count="1" selected="0">
            <x v="15"/>
          </reference>
          <reference field="3" count="1" selected="0">
            <x v="0"/>
          </reference>
          <reference field="4" count="1">
            <x v="15"/>
          </reference>
        </references>
      </pivotArea>
    </format>
    <format dxfId="115">
      <pivotArea dataOnly="0" labelOnly="1" outline="0" fieldPosition="0">
        <references count="4">
          <reference field="0" count="1" selected="0">
            <x v="1"/>
          </reference>
          <reference field="2" count="1" selected="0">
            <x v="16"/>
          </reference>
          <reference field="3" count="1" selected="0">
            <x v="0"/>
          </reference>
          <reference field="4" count="1">
            <x v="16"/>
          </reference>
        </references>
      </pivotArea>
    </format>
    <format dxfId="114">
      <pivotArea dataOnly="0" labelOnly="1" outline="0" fieldPosition="0">
        <references count="4">
          <reference field="0" count="1" selected="0">
            <x v="13"/>
          </reference>
          <reference field="2" count="1" selected="0">
            <x v="7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13">
      <pivotArea dataOnly="0" labelOnly="1" outline="0" fieldPosition="0">
        <references count="4">
          <reference field="0" count="1" selected="0">
            <x v="17"/>
          </reference>
          <reference field="2" count="1" selected="0">
            <x v="21"/>
          </reference>
          <reference field="3" count="1" selected="0">
            <x v="0"/>
          </reference>
          <reference field="4" count="1">
            <x v="21"/>
          </reference>
        </references>
      </pivotArea>
    </format>
    <format dxfId="112">
      <pivotArea dataOnly="0" labelOnly="1" outline="0" fieldPosition="0">
        <references count="4">
          <reference field="0" count="1" selected="0">
            <x v="19"/>
          </reference>
          <reference field="2" count="1" selected="0">
            <x v="8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111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3"/>
          </reference>
          <reference field="3" count="1" selected="0">
            <x v="0"/>
          </reference>
          <reference field="4" count="1">
            <x v="23"/>
          </reference>
        </references>
      </pivotArea>
    </format>
    <format dxfId="110">
      <pivotArea dataOnly="0" labelOnly="1" outline="0" fieldPosition="0">
        <references count="4">
          <reference field="0" count="1" selected="0">
            <x v="11"/>
          </reference>
          <reference field="2" count="1" selected="0">
            <x v="19"/>
          </reference>
          <reference field="3" count="1" selected="0">
            <x v="0"/>
          </reference>
          <reference field="4" count="1">
            <x v="19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08">
      <pivotArea dataOnly="0" labelOnly="1" outline="0" fieldPosition="0">
        <references count="5">
          <reference field="0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11"/>
          </reference>
          <reference field="5" count="1">
            <x v="10"/>
          </reference>
        </references>
      </pivotArea>
    </format>
    <format dxfId="107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5"/>
          </reference>
          <reference field="3" count="1" selected="0">
            <x v="2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106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12"/>
          </reference>
          <reference field="5" count="1">
            <x v="11"/>
          </reference>
        </references>
      </pivotArea>
    </format>
    <format dxfId="105">
      <pivotArea dataOnly="0" labelOnly="1" outline="0" fieldPosition="0">
        <references count="5">
          <reference field="0" count="1" selected="0">
            <x v="16"/>
          </reference>
          <reference field="2" count="1" selected="0">
            <x v="13"/>
          </reference>
          <reference field="3" count="1" selected="0">
            <x v="2"/>
          </reference>
          <reference field="4" count="1" selected="0">
            <x v="13"/>
          </reference>
          <reference field="5" count="1">
            <x v="0"/>
          </reference>
        </references>
      </pivotArea>
    </format>
    <format dxfId="104">
      <pivotArea dataOnly="0" labelOnly="1" outline="0" fieldPosition="0">
        <references count="5">
          <reference field="0" count="1" selected="0">
            <x v="14"/>
          </reference>
          <reference field="2" count="1" selected="0">
            <x v="17"/>
          </reference>
          <reference field="3" count="1" selected="0">
            <x v="2"/>
          </reference>
          <reference field="4" count="1" selected="0">
            <x v="17"/>
          </reference>
          <reference field="5" count="1">
            <x v="0"/>
          </reference>
        </references>
      </pivotArea>
    </format>
    <format dxfId="103">
      <pivotArea dataOnly="0" labelOnly="1" outline="0" fieldPosition="0">
        <references count="5">
          <reference field="0" count="1" selected="0">
            <x v="9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10"/>
          </reference>
          <reference field="5" count="1">
            <x v="0"/>
          </reference>
        </references>
      </pivotArea>
    </format>
    <format dxfId="102">
      <pivotArea dataOnly="0" labelOnly="1" outline="0" fieldPosition="0">
        <references count="5">
          <reference field="0" count="1" selected="0">
            <x v="3"/>
          </reference>
          <reference field="2" count="1" selected="0">
            <x v="6"/>
          </reference>
          <reference field="3" count="1" selected="0">
            <x v="3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101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00">
      <pivotArea dataOnly="0" labelOnly="1" outline="0" fieldPosition="0">
        <references count="5">
          <reference field="0" count="1" selected="0">
            <x v="2"/>
          </reference>
          <reference field="2" count="1" selected="0">
            <x v="20"/>
          </reference>
          <reference field="3" count="1" selected="0">
            <x v="1"/>
          </reference>
          <reference field="4" count="1" selected="0">
            <x v="20"/>
          </reference>
          <reference field="5" count="1">
            <x v="0"/>
          </reference>
        </references>
      </pivotArea>
    </format>
    <format dxfId="99">
      <pivotArea dataOnly="0" labelOnly="1" outline="0" fieldPosition="0">
        <references count="5">
          <reference field="0" count="1" selected="0">
            <x v="6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8"/>
          </reference>
          <reference field="5" count="1">
            <x v="0"/>
          </reference>
        </references>
      </pivotArea>
    </format>
    <format dxfId="98">
      <pivotArea dataOnly="0" labelOnly="1" outline="0" fieldPosition="0">
        <references count="5">
          <reference field="0" count="1" selected="0">
            <x v="18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4"/>
          </reference>
          <reference field="5" count="1">
            <x v="12"/>
          </reference>
        </references>
      </pivotArea>
    </format>
    <format dxfId="97">
      <pivotArea dataOnly="0" labelOnly="1" outline="0" fieldPosition="0">
        <references count="5">
          <reference field="0" count="1" selected="0">
            <x v="12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0"/>
          </reference>
        </references>
      </pivotArea>
    </format>
    <format dxfId="96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95">
      <pivotArea dataOnly="0" labelOnly="1" outline="0" fieldPosition="0">
        <references count="5">
          <reference field="0" count="1" selected="0">
            <x v="8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94">
      <pivotArea dataOnly="0" labelOnly="1" outline="0" fieldPosition="0">
        <references count="5">
          <reference field="0" count="1" selected="0">
            <x v="5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93">
      <pivotArea dataOnly="0" labelOnly="1" outline="0" fieldPosition="0">
        <references count="5">
          <reference field="0" count="1" selected="0">
            <x v="10"/>
          </reference>
          <reference field="2" count="1" selected="0">
            <x v="9"/>
          </reference>
          <reference field="3" count="1" selected="0">
            <x v="0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92">
      <pivotArea dataOnly="0" labelOnly="1" outline="0" fieldPosition="0">
        <references count="5">
          <reference field="0" count="1" selected="0">
            <x v="7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3"/>
          </reference>
        </references>
      </pivotArea>
    </format>
    <format dxfId="91">
      <pivotArea dataOnly="0" labelOnly="1" outline="0" fieldPosition="0">
        <references count="5">
          <reference field="0" count="1" selected="0">
            <x v="1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16"/>
          </reference>
          <reference field="5" count="1">
            <x v="0"/>
          </reference>
        </references>
      </pivotArea>
    </format>
    <format dxfId="90">
      <pivotArea dataOnly="0" labelOnly="1" outline="0" fieldPosition="0">
        <references count="5">
          <reference field="0" count="1" selected="0">
            <x v="13"/>
          </reference>
          <reference field="2" count="1" selected="0">
            <x v="7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89">
      <pivotArea dataOnly="0" labelOnly="1" outline="0" fieldPosition="0">
        <references count="5">
          <reference field="0" count="1" selected="0">
            <x v="17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14"/>
          </reference>
        </references>
      </pivotArea>
    </format>
    <format dxfId="88">
      <pivotArea dataOnly="0" labelOnly="1" outline="0" fieldPosition="0">
        <references count="5">
          <reference field="0" count="1" selected="0">
            <x v="19"/>
          </reference>
          <reference field="2" count="1" selected="0">
            <x v="8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87">
      <pivotArea dataOnly="0" labelOnly="1" outline="0" fieldPosition="0">
        <references count="5">
          <reference field="0" count="1" selected="0">
            <x v="15"/>
          </reference>
          <reference field="2" count="1" selected="0">
            <x v="23"/>
          </reference>
          <reference field="3" count="1" selected="0">
            <x v="0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86">
      <pivotArea dataOnly="0" labelOnly="1" outline="0" fieldPosition="0">
        <references count="5">
          <reference field="0" count="1" selected="0">
            <x v="11"/>
          </reference>
          <reference field="2" count="1" selected="0">
            <x v="19"/>
          </reference>
          <reference field="3" count="1" selected="0">
            <x v="0"/>
          </reference>
          <reference field="4" count="1" selected="0">
            <x v="19"/>
          </reference>
          <reference field="5" count="1">
            <x v="13"/>
          </reference>
        </references>
      </pivotArea>
    </format>
    <format dxfId="85">
      <pivotArea dataOnly="0" labelOnly="1" outline="0" fieldPosition="0">
        <references count="5">
          <reference field="0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84">
      <pivotArea dataOnly="0" labelOnly="1" outline="0" fieldPosition="0">
        <references count="1">
          <reference field="3" count="0"/>
        </references>
      </pivotArea>
    </format>
    <format dxfId="83">
      <pivotArea dataOnly="0" labelOnly="1" outline="0" fieldPosition="0">
        <references count="2">
          <reference field="2" count="6">
            <x v="5"/>
            <x v="10"/>
            <x v="11"/>
            <x v="12"/>
            <x v="13"/>
            <x v="17"/>
          </reference>
          <reference field="3" count="1" selected="0">
            <x v="2"/>
          </reference>
        </references>
      </pivotArea>
    </format>
    <format dxfId="82">
      <pivotArea dataOnly="0" labelOnly="1" outline="0" fieldPosition="0">
        <references count="2">
          <reference field="2" count="1">
            <x v="6"/>
          </reference>
          <reference field="3" count="1" selected="0">
            <x v="3"/>
          </reference>
        </references>
      </pivotArea>
    </format>
    <format dxfId="81">
      <pivotArea dataOnly="0" labelOnly="1" outline="0" fieldPosition="0">
        <references count="2">
          <reference field="2" count="5">
            <x v="3"/>
            <x v="14"/>
            <x v="18"/>
            <x v="20"/>
            <x v="22"/>
          </reference>
          <reference field="3" count="1" selected="0">
            <x v="1"/>
          </reference>
        </references>
      </pivotArea>
    </format>
    <format dxfId="80">
      <pivotArea dataOnly="0" labelOnly="1" outline="0" fieldPosition="0">
        <references count="2">
          <reference field="2" count="12">
            <x v="0"/>
            <x v="1"/>
            <x v="2"/>
            <x v="4"/>
            <x v="7"/>
            <x v="8"/>
            <x v="9"/>
            <x v="15"/>
            <x v="16"/>
            <x v="19"/>
            <x v="21"/>
            <x v="23"/>
          </reference>
          <reference field="3" count="1" selected="0">
            <x v="0"/>
          </reference>
        </references>
      </pivotArea>
    </format>
    <format dxfId="79">
      <pivotArea dataOnly="0" labelOnly="1" outline="0" fieldPosition="0">
        <references count="3">
          <reference field="0" count="1">
            <x v="4"/>
          </reference>
          <reference field="2" count="1" selected="0">
            <x v="11"/>
          </reference>
          <reference field="3" count="1" selected="0">
            <x v="2"/>
          </reference>
        </references>
      </pivotArea>
    </format>
    <format dxfId="78">
      <pivotArea dataOnly="0" labelOnly="1" outline="0" fieldPosition="0">
        <references count="3">
          <reference field="0" count="1">
            <x v="3"/>
          </reference>
          <reference field="2" count="1" selected="0">
            <x v="5"/>
          </reference>
          <reference field="3" count="1" selected="0">
            <x v="2"/>
          </reference>
        </references>
      </pivotArea>
    </format>
    <format dxfId="77">
      <pivotArea dataOnly="0" labelOnly="1" outline="0" fieldPosition="0">
        <references count="3">
          <reference field="0" count="1">
            <x v="1"/>
          </reference>
          <reference field="2" count="1" selected="0">
            <x v="12"/>
          </reference>
          <reference field="3" count="1" selected="0">
            <x v="2"/>
          </reference>
        </references>
      </pivotArea>
    </format>
    <format dxfId="76">
      <pivotArea dataOnly="0" labelOnly="1" outline="0" fieldPosition="0">
        <references count="3">
          <reference field="0" count="1">
            <x v="16"/>
          </reference>
          <reference field="2" count="1" selected="0">
            <x v="13"/>
          </reference>
          <reference field="3" count="1" selected="0">
            <x v="2"/>
          </reference>
        </references>
      </pivotArea>
    </format>
    <format dxfId="75">
      <pivotArea dataOnly="0" labelOnly="1" outline="0" fieldPosition="0">
        <references count="3">
          <reference field="0" count="1">
            <x v="14"/>
          </reference>
          <reference field="2" count="1" selected="0">
            <x v="17"/>
          </reference>
          <reference field="3" count="1" selected="0">
            <x v="2"/>
          </reference>
        </references>
      </pivotArea>
    </format>
    <format dxfId="74">
      <pivotArea dataOnly="0" labelOnly="1" outline="0" fieldPosition="0">
        <references count="3">
          <reference field="0" count="1">
            <x v="9"/>
          </reference>
          <reference field="2" count="1" selected="0">
            <x v="10"/>
          </reference>
          <reference field="3" count="1" selected="0">
            <x v="2"/>
          </reference>
        </references>
      </pivotArea>
    </format>
    <format dxfId="73">
      <pivotArea dataOnly="0" labelOnly="1" outline="0" fieldPosition="0">
        <references count="3">
          <reference field="0" count="1">
            <x v="3"/>
          </reference>
          <reference field="2" count="1" selected="0">
            <x v="6"/>
          </reference>
          <reference field="3" count="1" selected="0">
            <x v="3"/>
          </reference>
        </references>
      </pivotArea>
    </format>
    <format dxfId="72">
      <pivotArea dataOnly="0" labelOnly="1" outline="0" fieldPosition="0">
        <references count="3">
          <reference field="0" count="1">
            <x v="5"/>
          </reference>
          <reference field="2" count="1" selected="0">
            <x v="3"/>
          </reference>
          <reference field="3" count="1" selected="0">
            <x v="1"/>
          </reference>
        </references>
      </pivotArea>
    </format>
    <format dxfId="71">
      <pivotArea dataOnly="0" labelOnly="1" outline="0" fieldPosition="0">
        <references count="3">
          <reference field="0" count="1">
            <x v="2"/>
          </reference>
          <reference field="2" count="1" selected="0">
            <x v="20"/>
          </reference>
          <reference field="3" count="1" selected="0">
            <x v="1"/>
          </reference>
        </references>
      </pivotArea>
    </format>
    <format dxfId="70">
      <pivotArea dataOnly="0" labelOnly="1" outline="0" fieldPosition="0">
        <references count="3">
          <reference field="0" count="1">
            <x v="6"/>
          </reference>
          <reference field="2" count="1" selected="0">
            <x v="18"/>
          </reference>
          <reference field="3" count="1" selected="0">
            <x v="1"/>
          </reference>
        </references>
      </pivotArea>
    </format>
    <format dxfId="69">
      <pivotArea dataOnly="0" labelOnly="1" outline="0" fieldPosition="0">
        <references count="3">
          <reference field="0" count="1">
            <x v="18"/>
          </reference>
          <reference field="2" count="1" selected="0">
            <x v="14"/>
          </reference>
          <reference field="3" count="1" selected="0">
            <x v="1"/>
          </reference>
        </references>
      </pivotArea>
    </format>
    <format dxfId="68">
      <pivotArea dataOnly="0" labelOnly="1" outline="0" fieldPosition="0">
        <references count="3">
          <reference field="0" count="1">
            <x v="12"/>
          </reference>
          <reference field="2" count="1" selected="0">
            <x v="22"/>
          </reference>
          <reference field="3" count="1" selected="0">
            <x v="1"/>
          </reference>
        </references>
      </pivotArea>
    </format>
    <format dxfId="67">
      <pivotArea dataOnly="0" labelOnly="1" outline="0" fieldPosition="0">
        <references count="3">
          <reference field="0" count="1">
            <x v="8"/>
          </reference>
          <reference field="2" count="1" selected="0">
            <x v="1"/>
          </reference>
          <reference field="3" count="1" selected="0">
            <x v="0"/>
          </reference>
        </references>
      </pivotArea>
    </format>
    <format dxfId="66">
      <pivotArea dataOnly="0" labelOnly="1" outline="0" fieldPosition="0">
        <references count="3">
          <reference field="0" count="1">
            <x v="5"/>
          </reference>
          <reference field="2" count="1" selected="0">
            <x v="4"/>
          </reference>
          <reference field="3" count="1" selected="0">
            <x v="0"/>
          </reference>
        </references>
      </pivotArea>
    </format>
    <format dxfId="65">
      <pivotArea dataOnly="0" labelOnly="1" outline="0" fieldPosition="0">
        <references count="3">
          <reference field="0" count="1">
            <x v="10"/>
          </reference>
          <reference field="2" count="1" selected="0">
            <x v="9"/>
          </reference>
          <reference field="3" count="1" selected="0">
            <x v="0"/>
          </reference>
        </references>
      </pivotArea>
    </format>
    <format dxfId="64">
      <pivotArea dataOnly="0" labelOnly="1" outline="0" fieldPosition="0">
        <references count="3">
          <reference field="0" count="1">
            <x v="7"/>
          </reference>
          <reference field="2" count="1" selected="0">
            <x v="15"/>
          </reference>
          <reference field="3" count="1" selected="0">
            <x v="0"/>
          </reference>
        </references>
      </pivotArea>
    </format>
    <format dxfId="63">
      <pivotArea dataOnly="0" labelOnly="1" outline="0" fieldPosition="0">
        <references count="3">
          <reference field="0" count="1">
            <x v="1"/>
          </reference>
          <reference field="2" count="1" selected="0">
            <x v="16"/>
          </reference>
          <reference field="3" count="1" selected="0">
            <x v="0"/>
          </reference>
        </references>
      </pivotArea>
    </format>
    <format dxfId="62">
      <pivotArea dataOnly="0" labelOnly="1" outline="0" fieldPosition="0">
        <references count="3">
          <reference field="0" count="1">
            <x v="13"/>
          </reference>
          <reference field="2" count="1" selected="0">
            <x v="7"/>
          </reference>
          <reference field="3" count="1" selected="0">
            <x v="0"/>
          </reference>
        </references>
      </pivotArea>
    </format>
    <format dxfId="61">
      <pivotArea dataOnly="0" labelOnly="1" outline="0" fieldPosition="0">
        <references count="3">
          <reference field="0" count="1">
            <x v="17"/>
          </reference>
          <reference field="2" count="1" selected="0">
            <x v="21"/>
          </reference>
          <reference field="3" count="1" selected="0">
            <x v="0"/>
          </reference>
        </references>
      </pivotArea>
    </format>
    <format dxfId="60">
      <pivotArea dataOnly="0" labelOnly="1" outline="0" fieldPosition="0">
        <references count="3">
          <reference field="0" count="1">
            <x v="19"/>
          </reference>
          <reference field="2" count="1" selected="0">
            <x v="8"/>
          </reference>
          <reference field="3" count="1" selected="0">
            <x v="0"/>
          </reference>
        </references>
      </pivotArea>
    </format>
    <format dxfId="59">
      <pivotArea dataOnly="0" labelOnly="1" outline="0" fieldPosition="0">
        <references count="3">
          <reference field="0" count="1">
            <x v="15"/>
          </reference>
          <reference field="2" count="1" selected="0">
            <x v="23"/>
          </reference>
          <reference field="3" count="1" selected="0">
            <x v="0"/>
          </reference>
        </references>
      </pivotArea>
    </format>
    <format dxfId="58">
      <pivotArea dataOnly="0" labelOnly="1" outline="0" fieldPosition="0">
        <references count="3">
          <reference field="0" count="1">
            <x v="11"/>
          </reference>
          <reference field="2" count="1" selected="0">
            <x v="19"/>
          </reference>
          <reference field="3" count="1" selected="0">
            <x v="0"/>
          </reference>
        </references>
      </pivotArea>
    </format>
    <format dxfId="57">
      <pivotArea dataOnly="0" labelOnly="1" outline="0" fieldPosition="0">
        <references count="3">
          <reference field="0" count="1">
            <x v="0"/>
          </reference>
          <reference field="2" count="1" selected="0">
            <x v="0"/>
          </reference>
          <reference field="3" count="1" selected="0">
            <x v="0"/>
          </reference>
        </references>
      </pivotArea>
    </format>
    <format dxfId="56">
      <pivotArea dataOnly="0" labelOnly="1" outline="0" fieldPosition="0">
        <references count="1">
          <reference field="2" count="0"/>
        </references>
      </pivotArea>
    </format>
    <format dxfId="55">
      <pivotArea dataOnly="0" labelOnly="1" outline="0" fieldPosition="0">
        <references count="2">
          <reference field="0" count="1">
            <x v="8"/>
          </reference>
          <reference field="2" count="1" selected="0">
            <x v="1"/>
          </reference>
        </references>
      </pivotArea>
    </format>
    <format dxfId="54">
      <pivotArea dataOnly="0" labelOnly="1" outline="0" fieldPosition="0">
        <references count="2">
          <reference field="0" count="1">
            <x v="4"/>
          </reference>
          <reference field="2" count="1" selected="0">
            <x v="11"/>
          </reference>
        </references>
      </pivotArea>
    </format>
    <format dxfId="53">
      <pivotArea dataOnly="0" labelOnly="1" outline="0" fieldPosition="0">
        <references count="2">
          <reference field="0" count="1">
            <x v="5"/>
          </reference>
          <reference field="2" count="1" selected="0">
            <x v="3"/>
          </reference>
        </references>
      </pivotArea>
    </format>
    <format dxfId="52">
      <pivotArea dataOnly="0" labelOnly="1" outline="0" fieldPosition="0">
        <references count="2">
          <reference field="0" count="1">
            <x v="3"/>
          </reference>
          <reference field="2" count="1" selected="0">
            <x v="5"/>
          </reference>
        </references>
      </pivotArea>
    </format>
    <format dxfId="51">
      <pivotArea dataOnly="0" labelOnly="1" outline="0" fieldPosition="0">
        <references count="2">
          <reference field="0" count="1">
            <x v="8"/>
          </reference>
          <reference field="2" count="1" selected="0">
            <x v="2"/>
          </reference>
        </references>
      </pivotArea>
    </format>
    <format dxfId="50">
      <pivotArea dataOnly="0" labelOnly="1" outline="0" fieldPosition="0">
        <references count="2">
          <reference field="0" count="1">
            <x v="5"/>
          </reference>
          <reference field="2" count="1" selected="0">
            <x v="4"/>
          </reference>
        </references>
      </pivotArea>
    </format>
    <format dxfId="49">
      <pivotArea dataOnly="0" labelOnly="1" outline="0" fieldPosition="0">
        <references count="2">
          <reference field="0" count="1">
            <x v="10"/>
          </reference>
          <reference field="2" count="1" selected="0">
            <x v="9"/>
          </reference>
        </references>
      </pivotArea>
    </format>
    <format dxfId="48">
      <pivotArea dataOnly="0" labelOnly="1" outline="0" fieldPosition="0">
        <references count="2">
          <reference field="0" count="1">
            <x v="1"/>
          </reference>
          <reference field="2" count="1" selected="0">
            <x v="12"/>
          </reference>
        </references>
      </pivotArea>
    </format>
    <format dxfId="47">
      <pivotArea dataOnly="0" labelOnly="1" outline="0" fieldPosition="0">
        <references count="2">
          <reference field="0" count="1">
            <x v="16"/>
          </reference>
          <reference field="2" count="1" selected="0">
            <x v="13"/>
          </reference>
        </references>
      </pivotArea>
    </format>
    <format dxfId="46">
      <pivotArea dataOnly="0" labelOnly="1" outline="0" fieldPosition="0">
        <references count="2">
          <reference field="0" count="1">
            <x v="2"/>
          </reference>
          <reference field="2" count="1" selected="0">
            <x v="20"/>
          </reference>
        </references>
      </pivotArea>
    </format>
    <format dxfId="45">
      <pivotArea dataOnly="0" labelOnly="1" outline="0" fieldPosition="0">
        <references count="2">
          <reference field="0" count="1">
            <x v="7"/>
          </reference>
          <reference field="2" count="1" selected="0">
            <x v="15"/>
          </reference>
        </references>
      </pivotArea>
    </format>
    <format dxfId="44">
      <pivotArea dataOnly="0" labelOnly="1" outline="0" fieldPosition="0">
        <references count="2">
          <reference field="0" count="1">
            <x v="1"/>
          </reference>
          <reference field="2" count="1" selected="0">
            <x v="16"/>
          </reference>
        </references>
      </pivotArea>
    </format>
    <format dxfId="43">
      <pivotArea dataOnly="0" labelOnly="1" outline="0" fieldPosition="0">
        <references count="2">
          <reference field="0" count="1">
            <x v="13"/>
          </reference>
          <reference field="2" count="1" selected="0">
            <x v="7"/>
          </reference>
        </references>
      </pivotArea>
    </format>
    <format dxfId="42">
      <pivotArea dataOnly="0" labelOnly="1" outline="0" fieldPosition="0">
        <references count="2">
          <reference field="0" count="1">
            <x v="17"/>
          </reference>
          <reference field="2" count="1" selected="0">
            <x v="21"/>
          </reference>
        </references>
      </pivotArea>
    </format>
    <format dxfId="41">
      <pivotArea dataOnly="0" labelOnly="1" outline="0" fieldPosition="0">
        <references count="2">
          <reference field="0" count="1">
            <x v="6"/>
          </reference>
          <reference field="2" count="1" selected="0">
            <x v="18"/>
          </reference>
        </references>
      </pivotArea>
    </format>
    <format dxfId="40">
      <pivotArea dataOnly="0" labelOnly="1" outline="0" fieldPosition="0">
        <references count="2">
          <reference field="0" count="1">
            <x v="18"/>
          </reference>
          <reference field="2" count="1" selected="0">
            <x v="14"/>
          </reference>
        </references>
      </pivotArea>
    </format>
    <format dxfId="39">
      <pivotArea dataOnly="0" labelOnly="1" outline="0" fieldPosition="0">
        <references count="2">
          <reference field="0" count="1">
            <x v="19"/>
          </reference>
          <reference field="2" count="1" selected="0">
            <x v="8"/>
          </reference>
        </references>
      </pivotArea>
    </format>
    <format dxfId="38">
      <pivotArea dataOnly="0" labelOnly="1" outline="0" fieldPosition="0">
        <references count="2">
          <reference field="0" count="1">
            <x v="15"/>
          </reference>
          <reference field="2" count="1" selected="0">
            <x v="23"/>
          </reference>
        </references>
      </pivotArea>
    </format>
    <format dxfId="37">
      <pivotArea dataOnly="0" labelOnly="1" outline="0" fieldPosition="0">
        <references count="2">
          <reference field="0" count="1">
            <x v="12"/>
          </reference>
          <reference field="2" count="1" selected="0">
            <x v="22"/>
          </reference>
        </references>
      </pivotArea>
    </format>
    <format dxfId="36">
      <pivotArea dataOnly="0" labelOnly="1" outline="0" fieldPosition="0">
        <references count="2">
          <reference field="0" count="1">
            <x v="14"/>
          </reference>
          <reference field="2" count="1" selected="0">
            <x v="17"/>
          </reference>
        </references>
      </pivotArea>
    </format>
    <format dxfId="35">
      <pivotArea dataOnly="0" labelOnly="1" outline="0" fieldPosition="0">
        <references count="2">
          <reference field="0" count="1">
            <x v="11"/>
          </reference>
          <reference field="2" count="1" selected="0">
            <x v="19"/>
          </reference>
        </references>
      </pivotArea>
    </format>
    <format dxfId="34">
      <pivotArea dataOnly="0" labelOnly="1" outline="0" fieldPosition="0">
        <references count="2">
          <reference field="0" count="1">
            <x v="0"/>
          </reference>
          <reference field="2" count="1" selected="0">
            <x v="0"/>
          </reference>
        </references>
      </pivotArea>
    </format>
    <format dxfId="33">
      <pivotArea dataOnly="0" labelOnly="1" outline="0" fieldPosition="0">
        <references count="2">
          <reference field="0" count="1">
            <x v="9"/>
          </reference>
          <reference field="2" count="1" selected="0">
            <x v="10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8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11"/>
          </reference>
          <reference field="3" count="1">
            <x v="2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3"/>
          </reference>
          <reference field="3" count="1">
            <x v="1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5"/>
          </reference>
          <reference field="3" count="1">
            <x v="2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6"/>
          </reference>
          <reference field="3" count="1">
            <x v="3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8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12"/>
          </reference>
          <reference field="3" count="1">
            <x v="2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20"/>
          </reference>
          <reference field="3" count="1">
            <x v="1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15"/>
          </reference>
          <reference field="3" count="1">
            <x v="0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8"/>
          </reference>
          <reference field="3" count="1">
            <x v="1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9"/>
          </reference>
          <reference field="2" count="1" selected="0">
            <x v="8"/>
          </reference>
          <reference field="3" count="1">
            <x v="0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2"/>
          </reference>
          <reference field="2" count="1" selected="0">
            <x v="22"/>
          </reference>
          <reference field="3" count="1">
            <x v="1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4"/>
          </reference>
          <reference field="2" count="1" selected="0">
            <x v="17"/>
          </reference>
          <reference field="3" count="1">
            <x v="2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11"/>
          </reference>
          <reference field="2" count="1" selected="0">
            <x v="19"/>
          </reference>
          <reference field="3" count="1">
            <x v="0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9"/>
          </reference>
          <reference field="2" count="1" selected="0">
            <x v="10"/>
          </reference>
          <reference field="3" count="1">
            <x v="2"/>
          </reference>
        </references>
      </pivotArea>
    </format>
  </formats>
  <conditionalFormats count="3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Hierarchies count="5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FY21 Funding Request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Organiztion"/>
    <pivotHierarchy dragToRow="0" dragToCol="0" dragToPage="0" dragToData="1"/>
    <pivotHierarchy dragToRow="0" dragToCol="0" dragToPage="0" dragToData="1"/>
    <pivotHierarchy dragToRow="0" dragToCol="0" dragToPage="0" dragToData="1" caption="Need"/>
    <pivotHierarchy dragToRow="0" dragToCol="0" dragToPage="0" dragToData="1"/>
    <pivotHierarchy dragToRow="0" dragToCol="0" dragToPage="0" dragToData="1"/>
    <pivotHierarchy dragToRow="0" dragToCol="0" dragToPage="0" dragToData="1" caption="People Served"/>
    <pivotHierarchy dragToRow="0" dragToCol="0" dragToPage="0" dragToData="1"/>
    <pivotHierarchy dragToRow="0" dragToCol="0" dragToPage="0" dragToData="1"/>
    <pivotHierarchy dragToRow="0" dragToCol="0" dragToPage="0" dragToData="1" caption="Project"/>
    <pivotHierarchy dragToRow="0" dragToCol="0" dragToPage="0" dragToData="1"/>
    <pivotHierarchy dragToRow="0" dragToCol="0" dragToPage="0" dragToData="1"/>
    <pivotHierarchy dragToRow="0" dragToCol="0" dragToPage="0" dragToData="1" caption="Results"/>
    <pivotHierarchy dragToRow="0" dragToCol="0" dragToPage="0" dragToData="1"/>
    <pivotHierarchy dragToRow="0" dragToCol="0" dragToPage="0" dragToData="1"/>
    <pivotHierarchy dragToRow="0" dragToCol="0" dragToPage="0" dragToData="1" caption="Evaluation"/>
    <pivotHierarchy dragToRow="0" dragToCol="0" dragToPage="0" dragToData="1"/>
    <pivotHierarchy dragToRow="0" dragToCol="0" dragToPage="0" dragToData="1"/>
    <pivotHierarchy dragToRow="0" dragToCol="0" dragToPage="0" dragToData="1" caption="Equity"/>
    <pivotHierarchy dragToRow="0" dragToCol="0" dragToPage="0" dragToData="1"/>
    <pivotHierarchy dragToRow="0" dragToCol="0" dragToPage="0" dragToData="1"/>
    <pivotHierarchy dragToRow="0" dragToCol="0" dragToPage="0" dragToData="1" caption="Collaboration"/>
    <pivotHierarchy dragToRow="0" dragToCol="0" dragToPage="0" dragToData="1"/>
    <pivotHierarchy dragToRow="0" dragToCol="0" dragToPage="0" dragToData="1"/>
    <pivotHierarchy dragToRow="0" dragToCol="0" dragToPage="0" dragToData="1" caption="Budget"/>
    <pivotHierarchy dragToRow="0" dragToCol="0" dragToPage="0" dragToData="1"/>
    <pivotHierarchy dragToRow="0" dragToCol="0" dragToPage="0" dragToData="1"/>
    <pivotHierarchy dragToRow="0" dragToCol="0" dragToPage="0" dragToData="1" caption="Sustainability"/>
    <pivotHierarchy dragToRow="0" dragToCol="0" dragToPage="0" dragToData="1"/>
    <pivotHierarchy dragToRow="0" dragToCol="0" dragToPage="0" dragToData="1"/>
    <pivotHierarchy dragToRow="0" dragToCol="0" dragToPage="0" dragToData="1" caption="Total Score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6" showRowHeaders="1" showColHeaders="1" showRowStripes="0" showColStripes="0" showLastColumn="1"/>
  <rowHierarchiesUsage count="5">
    <rowHierarchyUsage hierarchyUsage="7"/>
    <rowHierarchyUsage hierarchyUsage="6"/>
    <rowHierarchyUsage hierarchyUsage="8"/>
    <rowHierarchyUsage hierarchyUsage="9"/>
    <rowHierarchyUsage hierarchyUsage="22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1]"/>
      </x15:pivotTableUISettings>
    </ext>
  </extLst>
</pivotTableDefinition>
</file>

<file path=xl/tables/table1.xml><?xml version="1.0" encoding="utf-8"?>
<table xmlns="http://schemas.openxmlformats.org/spreadsheetml/2006/main" id="2" name="Table2" displayName="Table2" ref="A1:F26" totalsRowShown="0" headerRowDxfId="260">
  <autoFilter ref="A1:F26"/>
  <tableColumns count="6">
    <tableColumn id="1" name="Organization Name" dataDxfId="259"/>
    <tableColumn id="2" name="Project Name" dataDxfId="258"/>
    <tableColumn id="3" name="Strategy" dataDxfId="257"/>
    <tableColumn id="4" name="Funding Request" dataDxfId="256"/>
    <tableColumn id="5" name="FY20 Funding" dataDxfId="255"/>
    <tableColumn id="6" name="Notes" dataDxfId="25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361" totalsRowShown="0" headerRowDxfId="17" dataDxfId="16">
  <autoFilter ref="A1:P361"/>
  <tableColumns count="16">
    <tableColumn id="1" name="Organization Name" dataDxfId="15"/>
    <tableColumn id="2" name="Project Name" dataDxfId="14"/>
    <tableColumn id="3" name="Strategy" dataDxfId="13"/>
    <tableColumn id="4" name="Funding Request" dataDxfId="12"/>
    <tableColumn id="5" name="Organization" dataDxfId="11" dataCellStyle="Comma"/>
    <tableColumn id="6" name="Need" dataDxfId="10" dataCellStyle="Comma"/>
    <tableColumn id="7" name="People Served" dataDxfId="9" dataCellStyle="Comma"/>
    <tableColumn id="8" name="Project" dataDxfId="8" dataCellStyle="Comma"/>
    <tableColumn id="9" name="Results" dataDxfId="7" dataCellStyle="Comma"/>
    <tableColumn id="10" name="Evaluation" dataDxfId="6" dataCellStyle="Comma"/>
    <tableColumn id="11" name="Equity" dataDxfId="5" dataCellStyle="Comma"/>
    <tableColumn id="12" name="Collaboration" dataDxfId="4" dataCellStyle="Comma"/>
    <tableColumn id="13" name="Budget" dataDxfId="3" dataCellStyle="Comma"/>
    <tableColumn id="14" name="Sustainability" dataDxfId="2" dataCellStyle="Comma"/>
    <tableColumn id="15" name="Evaluator First Name" dataDxfId="1"/>
    <tableColumn id="16" name="Evaluator Last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0"/>
  <sheetViews>
    <sheetView showGridLines="0" tabSelected="1" workbookViewId="0">
      <selection activeCell="B2" sqref="B2"/>
    </sheetView>
  </sheetViews>
  <sheetFormatPr defaultRowHeight="12.5" x14ac:dyDescent="0.25"/>
  <cols>
    <col min="1" max="1" width="1.7265625" customWidth="1"/>
    <col min="2" max="4" width="50.7265625" style="10" customWidth="1"/>
    <col min="5" max="5" width="23.54296875" style="12" customWidth="1"/>
    <col min="6" max="6" width="18.26953125" bestFit="1" customWidth="1"/>
    <col min="7" max="7" width="16.81640625" bestFit="1" customWidth="1"/>
    <col min="8" max="9" width="12.7265625" customWidth="1"/>
    <col min="10" max="10" width="14.54296875" bestFit="1" customWidth="1"/>
    <col min="11" max="14" width="12.7265625" customWidth="1"/>
    <col min="15" max="15" width="13.453125" bestFit="1" customWidth="1"/>
    <col min="16" max="16" width="12.7265625" customWidth="1"/>
    <col min="17" max="17" width="13.453125" bestFit="1" customWidth="1"/>
  </cols>
  <sheetData>
    <row r="2" spans="1:17" x14ac:dyDescent="0.25">
      <c r="G2" t="s">
        <v>119</v>
      </c>
    </row>
    <row r="3" spans="1:17" ht="15.5" x14ac:dyDescent="0.25">
      <c r="A3" s="27" t="s">
        <v>116</v>
      </c>
      <c r="G3" t="s">
        <v>117</v>
      </c>
    </row>
    <row r="4" spans="1:17" x14ac:dyDescent="0.25">
      <c r="G4" t="s">
        <v>118</v>
      </c>
    </row>
    <row r="5" spans="1:17" x14ac:dyDescent="0.25">
      <c r="E5" s="10"/>
      <c r="F5" s="10"/>
      <c r="G5" s="23" t="s">
        <v>104</v>
      </c>
    </row>
    <row r="6" spans="1:17" ht="13" x14ac:dyDescent="0.25">
      <c r="B6" s="24" t="s">
        <v>0</v>
      </c>
      <c r="C6" s="24" t="s">
        <v>1</v>
      </c>
      <c r="D6" s="24" t="s">
        <v>2</v>
      </c>
      <c r="E6" s="25" t="s">
        <v>114</v>
      </c>
      <c r="F6" s="25" t="s">
        <v>115</v>
      </c>
      <c r="G6" s="22" t="s">
        <v>123</v>
      </c>
      <c r="H6" s="22" t="s">
        <v>106</v>
      </c>
      <c r="I6" s="22" t="s">
        <v>5</v>
      </c>
      <c r="J6" s="22" t="s">
        <v>6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11</v>
      </c>
      <c r="P6" s="22" t="s">
        <v>12</v>
      </c>
      <c r="Q6" s="22" t="s">
        <v>13</v>
      </c>
    </row>
    <row r="7" spans="1:17" ht="13" x14ac:dyDescent="0.25">
      <c r="B7" s="28" t="s">
        <v>81</v>
      </c>
      <c r="C7" s="10" t="s">
        <v>102</v>
      </c>
      <c r="D7" t="s">
        <v>52</v>
      </c>
      <c r="E7" s="14">
        <v>15000</v>
      </c>
      <c r="F7" s="14">
        <v>0</v>
      </c>
      <c r="G7" s="9">
        <v>0.60571428571428565</v>
      </c>
      <c r="H7" s="9">
        <v>0.75714285714285712</v>
      </c>
      <c r="I7" s="9">
        <v>0.55714285714285716</v>
      </c>
      <c r="J7" s="9">
        <v>0.6</v>
      </c>
      <c r="K7" s="9">
        <v>0.5714285714285714</v>
      </c>
      <c r="L7" s="9">
        <v>0.54285714285714293</v>
      </c>
      <c r="M7" s="9">
        <v>0.6</v>
      </c>
      <c r="N7" s="9">
        <v>0.55714285714285716</v>
      </c>
      <c r="O7" s="9">
        <v>0.61428571428571432</v>
      </c>
      <c r="P7" s="9">
        <v>0.6428571428571429</v>
      </c>
      <c r="Q7" s="9">
        <v>0.61428571428571432</v>
      </c>
    </row>
    <row r="8" spans="1:17" ht="25" x14ac:dyDescent="0.25">
      <c r="B8" s="28" t="s">
        <v>56</v>
      </c>
      <c r="C8" s="10" t="s">
        <v>57</v>
      </c>
      <c r="D8" s="10" t="s">
        <v>58</v>
      </c>
      <c r="E8" s="14">
        <v>170910.67</v>
      </c>
      <c r="F8" s="14">
        <v>193147</v>
      </c>
      <c r="G8" s="9">
        <v>0.86</v>
      </c>
      <c r="H8" s="9">
        <v>0.98571428571428577</v>
      </c>
      <c r="I8" s="9">
        <v>0.9285714285714286</v>
      </c>
      <c r="J8" s="9">
        <v>0.9</v>
      </c>
      <c r="K8" s="9">
        <v>0.88571428571428579</v>
      </c>
      <c r="L8" s="9">
        <v>0.87142857142857133</v>
      </c>
      <c r="M8" s="9">
        <v>0.87142857142857133</v>
      </c>
      <c r="N8" s="9">
        <v>0.91428571428571426</v>
      </c>
      <c r="O8" s="9">
        <v>0.77142857142857146</v>
      </c>
      <c r="P8" s="9">
        <v>0.84285714285714286</v>
      </c>
      <c r="Q8" s="9">
        <v>0.62857142857142856</v>
      </c>
    </row>
    <row r="9" spans="1:17" ht="25" x14ac:dyDescent="0.25">
      <c r="B9" s="28" t="s">
        <v>56</v>
      </c>
      <c r="C9" s="10" t="s">
        <v>59</v>
      </c>
      <c r="D9" s="10" t="s">
        <v>52</v>
      </c>
      <c r="E9" s="14">
        <v>102083.75</v>
      </c>
      <c r="F9" s="14">
        <v>0</v>
      </c>
      <c r="G9" s="9">
        <v>0.83000000000000007</v>
      </c>
      <c r="H9" s="9">
        <v>0.94285714285714284</v>
      </c>
      <c r="I9" s="9">
        <v>0.8571428571428571</v>
      </c>
      <c r="J9" s="9">
        <v>0.7857142857142857</v>
      </c>
      <c r="K9" s="9">
        <v>0.81428571428571428</v>
      </c>
      <c r="L9" s="9">
        <v>0.77142857142857146</v>
      </c>
      <c r="M9" s="9">
        <v>0.88571428571428579</v>
      </c>
      <c r="N9" s="9">
        <v>0.82857142857142863</v>
      </c>
      <c r="O9" s="9">
        <v>0.8</v>
      </c>
      <c r="P9" s="9">
        <v>0.77142857142857146</v>
      </c>
      <c r="Q9" s="9">
        <v>0.84285714285714286</v>
      </c>
    </row>
    <row r="10" spans="1:17" ht="25" x14ac:dyDescent="0.25">
      <c r="B10" s="28" t="s">
        <v>73</v>
      </c>
      <c r="C10" s="10" t="s">
        <v>74</v>
      </c>
      <c r="D10" s="10" t="s">
        <v>18</v>
      </c>
      <c r="E10" s="14">
        <v>18550</v>
      </c>
      <c r="F10" s="14">
        <v>0</v>
      </c>
      <c r="G10" s="9">
        <v>0.84769230769230774</v>
      </c>
      <c r="H10" s="9">
        <v>0.96923076923076912</v>
      </c>
      <c r="I10" s="9">
        <v>0.7846153846153846</v>
      </c>
      <c r="J10" s="9">
        <v>0.86153846153846148</v>
      </c>
      <c r="K10" s="9">
        <v>0.83076923076923082</v>
      </c>
      <c r="L10" s="9">
        <v>0.83076923076923082</v>
      </c>
      <c r="M10" s="9">
        <v>0.83076923076923082</v>
      </c>
      <c r="N10" s="9">
        <v>0.86153846153846148</v>
      </c>
      <c r="O10" s="9">
        <v>0.76923076923076927</v>
      </c>
      <c r="P10" s="9">
        <v>0.90769230769230769</v>
      </c>
      <c r="Q10" s="9">
        <v>0.83076923076923082</v>
      </c>
    </row>
    <row r="11" spans="1:17" ht="25" x14ac:dyDescent="0.25">
      <c r="B11" s="28" t="s">
        <v>75</v>
      </c>
      <c r="C11" s="10" t="s">
        <v>78</v>
      </c>
      <c r="D11" s="10" t="s">
        <v>58</v>
      </c>
      <c r="E11" s="14">
        <v>28882</v>
      </c>
      <c r="F11" s="14">
        <v>25000</v>
      </c>
      <c r="G11" s="9">
        <v>0.9182481751824817</v>
      </c>
      <c r="H11" s="9">
        <v>0.97142857142857131</v>
      </c>
      <c r="I11" s="9">
        <v>0.97142857142857131</v>
      </c>
      <c r="J11" s="9">
        <v>0.9</v>
      </c>
      <c r="K11" s="9">
        <v>0.91428571428571426</v>
      </c>
      <c r="L11" s="9">
        <v>0.9285714285714286</v>
      </c>
      <c r="M11" s="9">
        <v>0.9</v>
      </c>
      <c r="N11" s="9">
        <v>0.91428571428571426</v>
      </c>
      <c r="O11" s="9">
        <v>0.93846153846153846</v>
      </c>
      <c r="P11" s="9">
        <v>0.86153846153846148</v>
      </c>
      <c r="Q11" s="9">
        <v>0.87692307692307703</v>
      </c>
    </row>
    <row r="12" spans="1:17" ht="25" x14ac:dyDescent="0.25">
      <c r="B12" s="28" t="s">
        <v>75</v>
      </c>
      <c r="C12" s="10" t="s">
        <v>76</v>
      </c>
      <c r="D12" s="10" t="s">
        <v>77</v>
      </c>
      <c r="E12" s="14">
        <v>104144</v>
      </c>
      <c r="F12" s="14">
        <v>77900</v>
      </c>
      <c r="G12" s="9">
        <v>0.89692307692307693</v>
      </c>
      <c r="H12" s="9">
        <v>0.95384615384615379</v>
      </c>
      <c r="I12" s="9">
        <v>0.93846153846153846</v>
      </c>
      <c r="J12" s="9">
        <v>0.86153846153846148</v>
      </c>
      <c r="K12" s="9">
        <v>0.92307692307692302</v>
      </c>
      <c r="L12" s="9">
        <v>0.90769230769230769</v>
      </c>
      <c r="M12" s="9">
        <v>0.87692307692307703</v>
      </c>
      <c r="N12" s="9">
        <v>0.93846153846153846</v>
      </c>
      <c r="O12" s="9">
        <v>0.93846153846153846</v>
      </c>
      <c r="P12" s="9">
        <v>0.86153846153846148</v>
      </c>
      <c r="Q12" s="9">
        <v>0.76923076923076927</v>
      </c>
    </row>
    <row r="13" spans="1:17" ht="25" x14ac:dyDescent="0.25">
      <c r="B13" s="28" t="s">
        <v>89</v>
      </c>
      <c r="C13" s="10" t="s">
        <v>90</v>
      </c>
      <c r="D13" s="10" t="s">
        <v>58</v>
      </c>
      <c r="E13" s="14">
        <v>1350000</v>
      </c>
      <c r="F13" s="14">
        <v>500000</v>
      </c>
      <c r="G13" s="9">
        <v>0.91999999999999993</v>
      </c>
      <c r="H13" s="9">
        <v>0.95714285714285707</v>
      </c>
      <c r="I13" s="9">
        <v>0.97142857142857131</v>
      </c>
      <c r="J13" s="9">
        <v>0.94285714285714284</v>
      </c>
      <c r="K13" s="9">
        <v>0.91428571428571426</v>
      </c>
      <c r="L13" s="9">
        <v>0.9</v>
      </c>
      <c r="M13" s="9">
        <v>0.88571428571428579</v>
      </c>
      <c r="N13" s="9">
        <v>0.9</v>
      </c>
      <c r="O13" s="9">
        <v>0.91428571428571426</v>
      </c>
      <c r="P13" s="9">
        <v>0.91428571428571426</v>
      </c>
      <c r="Q13" s="9">
        <v>0.9</v>
      </c>
    </row>
    <row r="14" spans="1:17" ht="25" x14ac:dyDescent="0.25">
      <c r="B14" s="28" t="s">
        <v>53</v>
      </c>
      <c r="C14" s="10" t="s">
        <v>54</v>
      </c>
      <c r="D14" s="10" t="s">
        <v>18</v>
      </c>
      <c r="E14" s="14">
        <v>143019</v>
      </c>
      <c r="F14" s="14">
        <v>113019</v>
      </c>
      <c r="G14" s="9">
        <v>0.91846153846153844</v>
      </c>
      <c r="H14" s="9">
        <v>0.96923076923076912</v>
      </c>
      <c r="I14" s="9">
        <v>0.92307692307692302</v>
      </c>
      <c r="J14" s="9">
        <v>0.93846153846153846</v>
      </c>
      <c r="K14" s="9">
        <v>0.90769230769230769</v>
      </c>
      <c r="L14" s="9">
        <v>0.89230769230769236</v>
      </c>
      <c r="M14" s="9">
        <v>0.84615384615384615</v>
      </c>
      <c r="N14" s="9">
        <v>0.93846153846153846</v>
      </c>
      <c r="O14" s="9">
        <v>0.92307692307692302</v>
      </c>
      <c r="P14" s="9">
        <v>0.93846153846153846</v>
      </c>
      <c r="Q14" s="9">
        <v>0.90769230769230769</v>
      </c>
    </row>
    <row r="15" spans="1:17" ht="13" x14ac:dyDescent="0.25">
      <c r="B15" s="28" t="s">
        <v>53</v>
      </c>
      <c r="C15" s="10" t="s">
        <v>97</v>
      </c>
      <c r="D15" s="10" t="s">
        <v>52</v>
      </c>
      <c r="E15" s="14">
        <v>153000</v>
      </c>
      <c r="F15" s="14">
        <v>153000</v>
      </c>
      <c r="G15" s="9">
        <v>0.88615384615384618</v>
      </c>
      <c r="H15" s="9">
        <v>0.93846153846153846</v>
      </c>
      <c r="I15" s="9">
        <v>0.89230769230769236</v>
      </c>
      <c r="J15" s="9">
        <v>0.87692307692307703</v>
      </c>
      <c r="K15" s="9">
        <v>0.89230769230769236</v>
      </c>
      <c r="L15" s="9">
        <v>0.84615384615384615</v>
      </c>
      <c r="M15" s="9">
        <v>0.8</v>
      </c>
      <c r="N15" s="9">
        <v>0.95384615384615379</v>
      </c>
      <c r="O15" s="9">
        <v>0.90769230769230769</v>
      </c>
      <c r="P15" s="9">
        <v>0.89230769230769236</v>
      </c>
      <c r="Q15" s="9">
        <v>0.86153846153846148</v>
      </c>
    </row>
    <row r="16" spans="1:17" ht="26" x14ac:dyDescent="0.25">
      <c r="B16" s="28" t="s">
        <v>95</v>
      </c>
      <c r="C16" s="10" t="s">
        <v>68</v>
      </c>
      <c r="D16" s="10" t="s">
        <v>18</v>
      </c>
      <c r="E16" s="14">
        <v>99975</v>
      </c>
      <c r="F16" s="14">
        <v>0</v>
      </c>
      <c r="G16" s="9">
        <v>0.80615384615384611</v>
      </c>
      <c r="H16" s="9">
        <v>0.90769230769230769</v>
      </c>
      <c r="I16" s="9">
        <v>0.84615384615384615</v>
      </c>
      <c r="J16" s="9">
        <v>0.84615384615384615</v>
      </c>
      <c r="K16" s="9">
        <v>0.83076923076923082</v>
      </c>
      <c r="L16" s="9">
        <v>0.76923076923076927</v>
      </c>
      <c r="M16" s="9">
        <v>0.75384615384615383</v>
      </c>
      <c r="N16" s="9">
        <v>0.86153846153846148</v>
      </c>
      <c r="O16" s="9">
        <v>0.7846153846153846</v>
      </c>
      <c r="P16" s="9">
        <v>0.7846153846153846</v>
      </c>
      <c r="Q16" s="9">
        <v>0.67692307692307696</v>
      </c>
    </row>
    <row r="17" spans="2:17" ht="26" x14ac:dyDescent="0.25">
      <c r="B17" s="28" t="s">
        <v>65</v>
      </c>
      <c r="C17" s="10" t="s">
        <v>66</v>
      </c>
      <c r="D17" t="s">
        <v>52</v>
      </c>
      <c r="E17" s="14">
        <v>46956</v>
      </c>
      <c r="F17" s="14">
        <v>36161</v>
      </c>
      <c r="G17" s="9">
        <v>0.84000000000000008</v>
      </c>
      <c r="H17" s="9">
        <v>0.84285714285714286</v>
      </c>
      <c r="I17" s="9">
        <v>0.84285714285714286</v>
      </c>
      <c r="J17" s="9">
        <v>0.9</v>
      </c>
      <c r="K17" s="9">
        <v>0.84285714285714286</v>
      </c>
      <c r="L17" s="9">
        <v>0.8</v>
      </c>
      <c r="M17" s="9">
        <v>0.7857142857142857</v>
      </c>
      <c r="N17" s="9">
        <v>0.91428571428571426</v>
      </c>
      <c r="O17" s="9">
        <v>0.91428571428571426</v>
      </c>
      <c r="P17" s="9">
        <v>0.8</v>
      </c>
      <c r="Q17" s="9">
        <v>0.75714285714285712</v>
      </c>
    </row>
    <row r="18" spans="2:17" ht="25" x14ac:dyDescent="0.25">
      <c r="B18" s="28" t="s">
        <v>60</v>
      </c>
      <c r="C18" s="10" t="s">
        <v>61</v>
      </c>
      <c r="D18" s="10" t="s">
        <v>52</v>
      </c>
      <c r="E18" s="14">
        <v>138262</v>
      </c>
      <c r="F18" s="14">
        <v>131916</v>
      </c>
      <c r="G18" s="9">
        <v>0.93142857142857149</v>
      </c>
      <c r="H18" s="9">
        <v>0.97142857142857131</v>
      </c>
      <c r="I18" s="9">
        <v>0.94285714285714284</v>
      </c>
      <c r="J18" s="9">
        <v>0.98571428571428577</v>
      </c>
      <c r="K18" s="9">
        <v>0.91428571428571426</v>
      </c>
      <c r="L18" s="9">
        <v>0.87142857142857133</v>
      </c>
      <c r="M18" s="9">
        <v>0.9285714285714286</v>
      </c>
      <c r="N18" s="9">
        <v>0.95714285714285707</v>
      </c>
      <c r="O18" s="9">
        <v>0.97142857142857131</v>
      </c>
      <c r="P18" s="9">
        <v>0.9285714285714286</v>
      </c>
      <c r="Q18" s="9">
        <v>0.84285714285714286</v>
      </c>
    </row>
    <row r="19" spans="2:17" ht="25" x14ac:dyDescent="0.25">
      <c r="B19" s="28" t="s">
        <v>60</v>
      </c>
      <c r="C19" s="10" t="s">
        <v>62</v>
      </c>
      <c r="D19" t="s">
        <v>52</v>
      </c>
      <c r="E19" s="14">
        <v>234675</v>
      </c>
      <c r="F19" s="14">
        <v>267173</v>
      </c>
      <c r="G19" s="9">
        <v>0.89428571428571435</v>
      </c>
      <c r="H19" s="9">
        <v>0.97142857142857131</v>
      </c>
      <c r="I19" s="9">
        <v>0.9</v>
      </c>
      <c r="J19" s="9">
        <v>0.94285714285714284</v>
      </c>
      <c r="K19" s="9">
        <v>0.91428571428571426</v>
      </c>
      <c r="L19" s="9">
        <v>0.84285714285714286</v>
      </c>
      <c r="M19" s="9">
        <v>0.88571428571428579</v>
      </c>
      <c r="N19" s="9">
        <v>0.94285714285714284</v>
      </c>
      <c r="O19" s="9">
        <v>0.9</v>
      </c>
      <c r="P19" s="9">
        <v>0.88571428571428579</v>
      </c>
      <c r="Q19" s="9">
        <v>0.75714285714285712</v>
      </c>
    </row>
    <row r="20" spans="2:17" ht="25" x14ac:dyDescent="0.25">
      <c r="B20" s="28" t="s">
        <v>63</v>
      </c>
      <c r="C20" s="10" t="s">
        <v>103</v>
      </c>
      <c r="D20" s="10" t="s">
        <v>58</v>
      </c>
      <c r="E20" s="14">
        <v>75000</v>
      </c>
      <c r="F20" s="14">
        <v>0</v>
      </c>
      <c r="G20" s="9">
        <v>0.36769230769230765</v>
      </c>
      <c r="H20" s="9">
        <v>0.30769230769230771</v>
      </c>
      <c r="I20" s="9">
        <v>0.47692307692307689</v>
      </c>
      <c r="J20" s="9">
        <v>0.47692307692307689</v>
      </c>
      <c r="K20" s="9">
        <v>0.44615384615384618</v>
      </c>
      <c r="L20" s="9">
        <v>0.32307692307692309</v>
      </c>
      <c r="M20" s="9">
        <v>0.29230769230769227</v>
      </c>
      <c r="N20" s="9">
        <v>0.35384615384615381</v>
      </c>
      <c r="O20" s="9">
        <v>0.29230769230769227</v>
      </c>
      <c r="P20" s="9">
        <v>0.35384615384615381</v>
      </c>
      <c r="Q20" s="9">
        <v>0.35384615384615381</v>
      </c>
    </row>
    <row r="21" spans="2:17" ht="13" x14ac:dyDescent="0.25">
      <c r="B21" s="28" t="s">
        <v>79</v>
      </c>
      <c r="C21" s="10" t="s">
        <v>98</v>
      </c>
      <c r="D21" t="s">
        <v>52</v>
      </c>
      <c r="E21" s="14">
        <v>262902</v>
      </c>
      <c r="F21" s="14">
        <v>86895</v>
      </c>
      <c r="G21" s="9">
        <v>0.88307692307692309</v>
      </c>
      <c r="H21" s="9">
        <v>0.96923076923076912</v>
      </c>
      <c r="I21" s="9">
        <v>0.87692307692307703</v>
      </c>
      <c r="J21" s="9">
        <v>0.93846153846153846</v>
      </c>
      <c r="K21" s="9">
        <v>0.87692307692307703</v>
      </c>
      <c r="L21" s="9">
        <v>0.84615384615384615</v>
      </c>
      <c r="M21" s="9">
        <v>0.83076923076923082</v>
      </c>
      <c r="N21" s="9">
        <v>0.83076923076923082</v>
      </c>
      <c r="O21" s="9">
        <v>0.92307692307692302</v>
      </c>
      <c r="P21" s="9">
        <v>0.90769230769230769</v>
      </c>
      <c r="Q21" s="9">
        <v>0.83076923076923082</v>
      </c>
    </row>
    <row r="22" spans="2:17" ht="13" x14ac:dyDescent="0.25">
      <c r="B22" s="28" t="s">
        <v>69</v>
      </c>
      <c r="C22" s="10" t="s">
        <v>70</v>
      </c>
      <c r="D22" s="10" t="s">
        <v>52</v>
      </c>
      <c r="E22" s="14">
        <v>207321</v>
      </c>
      <c r="F22" s="14">
        <v>36161</v>
      </c>
      <c r="G22" s="9">
        <v>0.68769230769230771</v>
      </c>
      <c r="H22" s="9">
        <v>0.75384615384615383</v>
      </c>
      <c r="I22" s="9">
        <v>0.63076923076923075</v>
      </c>
      <c r="J22" s="9">
        <v>0.75384615384615383</v>
      </c>
      <c r="K22" s="9">
        <v>0.66153846153846152</v>
      </c>
      <c r="L22" s="9">
        <v>0.70769230769230762</v>
      </c>
      <c r="M22" s="9">
        <v>0.63076923076923075</v>
      </c>
      <c r="N22" s="9">
        <v>0.7846153846153846</v>
      </c>
      <c r="O22" s="9">
        <v>0.67692307692307696</v>
      </c>
      <c r="P22" s="9">
        <v>0.64615384615384619</v>
      </c>
      <c r="Q22" s="9">
        <v>0.63076923076923075</v>
      </c>
    </row>
    <row r="23" spans="2:17" ht="25" x14ac:dyDescent="0.25">
      <c r="B23" s="28" t="s">
        <v>16</v>
      </c>
      <c r="C23" s="10" t="s">
        <v>17</v>
      </c>
      <c r="D23" s="10" t="s">
        <v>18</v>
      </c>
      <c r="E23" s="14">
        <v>273368</v>
      </c>
      <c r="F23" s="14">
        <v>0</v>
      </c>
      <c r="G23" s="9">
        <v>0.69000000000000006</v>
      </c>
      <c r="H23" s="9">
        <v>0.7857142857142857</v>
      </c>
      <c r="I23" s="9">
        <v>0.67142857142857149</v>
      </c>
      <c r="J23" s="9">
        <v>0.68571428571428572</v>
      </c>
      <c r="K23" s="9">
        <v>0.65714285714285714</v>
      </c>
      <c r="L23" s="9">
        <v>0.68571428571428572</v>
      </c>
      <c r="M23" s="9">
        <v>0.77142857142857146</v>
      </c>
      <c r="N23" s="9">
        <v>0.7142857142857143</v>
      </c>
      <c r="O23" s="9">
        <v>0.68571428571428572</v>
      </c>
      <c r="P23" s="9">
        <v>0.61428571428571432</v>
      </c>
      <c r="Q23" s="9">
        <v>0.62857142857142856</v>
      </c>
    </row>
    <row r="24" spans="2:17" ht="13" x14ac:dyDescent="0.25">
      <c r="B24" s="28" t="s">
        <v>50</v>
      </c>
      <c r="C24" s="10" t="s">
        <v>51</v>
      </c>
      <c r="D24" t="s">
        <v>52</v>
      </c>
      <c r="E24" s="14">
        <v>153314.41</v>
      </c>
      <c r="F24" s="14">
        <v>61438</v>
      </c>
      <c r="G24" s="9">
        <v>0.82857142857142863</v>
      </c>
      <c r="H24" s="9">
        <v>0.94285714285714284</v>
      </c>
      <c r="I24" s="9">
        <v>0.8</v>
      </c>
      <c r="J24" s="9">
        <v>0.91428571428571426</v>
      </c>
      <c r="K24" s="9">
        <v>0.77142857142857146</v>
      </c>
      <c r="L24" s="9">
        <v>0.7857142857142857</v>
      </c>
      <c r="M24" s="9">
        <v>0.75714285714285712</v>
      </c>
      <c r="N24" s="9">
        <v>0.9285714285714286</v>
      </c>
      <c r="O24" s="9">
        <v>0.84285714285714286</v>
      </c>
      <c r="P24" s="9">
        <v>0.77142857142857146</v>
      </c>
      <c r="Q24" s="9">
        <v>0.77142857142857146</v>
      </c>
    </row>
    <row r="25" spans="2:17" ht="25" x14ac:dyDescent="0.25">
      <c r="B25" s="28" t="s">
        <v>87</v>
      </c>
      <c r="C25" s="10" t="s">
        <v>101</v>
      </c>
      <c r="D25" s="10" t="s">
        <v>58</v>
      </c>
      <c r="E25" s="14">
        <v>100000</v>
      </c>
      <c r="F25" s="14">
        <v>0</v>
      </c>
      <c r="G25" s="9">
        <v>0.68923076923076931</v>
      </c>
      <c r="H25" s="9">
        <v>0.87692307692307703</v>
      </c>
      <c r="I25" s="9">
        <v>0.76923076923076927</v>
      </c>
      <c r="J25" s="9">
        <v>0.61538461538461542</v>
      </c>
      <c r="K25" s="9">
        <v>0.70769230769230762</v>
      </c>
      <c r="L25" s="9">
        <v>0.72307692307692306</v>
      </c>
      <c r="M25" s="9">
        <v>0.6</v>
      </c>
      <c r="N25" s="9">
        <v>0.72307692307692306</v>
      </c>
      <c r="O25" s="9">
        <v>0.58461538461538454</v>
      </c>
      <c r="P25" s="9">
        <v>0.58461538461538454</v>
      </c>
      <c r="Q25" s="9">
        <v>0.70769230769230762</v>
      </c>
    </row>
    <row r="26" spans="2:17" ht="13" x14ac:dyDescent="0.25">
      <c r="B26" s="28" t="s">
        <v>91</v>
      </c>
      <c r="C26" s="10" t="s">
        <v>100</v>
      </c>
      <c r="D26" t="s">
        <v>52</v>
      </c>
      <c r="E26" s="14">
        <v>207508</v>
      </c>
      <c r="F26" s="14">
        <v>207508</v>
      </c>
      <c r="G26" s="9">
        <v>0.74153846153846159</v>
      </c>
      <c r="H26" s="9">
        <v>0.86153846153846148</v>
      </c>
      <c r="I26" s="9">
        <v>0.7846153846153846</v>
      </c>
      <c r="J26" s="9">
        <v>0.8</v>
      </c>
      <c r="K26" s="9">
        <v>0.69230769230769229</v>
      </c>
      <c r="L26" s="9">
        <v>0.70769230769230762</v>
      </c>
      <c r="M26" s="9">
        <v>0.64615384615384619</v>
      </c>
      <c r="N26" s="9">
        <v>0.69230769230769229</v>
      </c>
      <c r="O26" s="9">
        <v>0.8</v>
      </c>
      <c r="P26" s="9">
        <v>0.7384615384615385</v>
      </c>
      <c r="Q26" s="9">
        <v>0.69230769230769229</v>
      </c>
    </row>
    <row r="27" spans="2:17" ht="26" x14ac:dyDescent="0.25">
      <c r="B27" s="28" t="s">
        <v>83</v>
      </c>
      <c r="C27" s="10" t="s">
        <v>84</v>
      </c>
      <c r="D27" s="10" t="s">
        <v>58</v>
      </c>
      <c r="E27" s="14">
        <v>347821</v>
      </c>
      <c r="F27" s="14">
        <v>0</v>
      </c>
      <c r="G27" s="9">
        <v>0.8569230769230769</v>
      </c>
      <c r="H27" s="9">
        <v>0.86153846153846148</v>
      </c>
      <c r="I27" s="9">
        <v>0.92307692307692302</v>
      </c>
      <c r="J27" s="9">
        <v>0.90769230769230769</v>
      </c>
      <c r="K27" s="9">
        <v>0.8</v>
      </c>
      <c r="L27" s="9">
        <v>0.87692307692307703</v>
      </c>
      <c r="M27" s="9">
        <v>0.84615384615384615</v>
      </c>
      <c r="N27" s="9">
        <v>0.75384615384615383</v>
      </c>
      <c r="O27" s="9">
        <v>0.90769230769230769</v>
      </c>
      <c r="P27" s="9">
        <v>0.81538461538461537</v>
      </c>
      <c r="Q27" s="9">
        <v>0.87692307692307703</v>
      </c>
    </row>
    <row r="28" spans="2:17" ht="13" x14ac:dyDescent="0.25">
      <c r="B28" s="28" t="s">
        <v>85</v>
      </c>
      <c r="C28" s="10" t="s">
        <v>99</v>
      </c>
      <c r="D28" t="s">
        <v>52</v>
      </c>
      <c r="E28" s="14">
        <v>537000</v>
      </c>
      <c r="F28" s="14">
        <v>29036</v>
      </c>
      <c r="G28" s="9">
        <v>0.82</v>
      </c>
      <c r="H28" s="9">
        <v>0.8571428571428571</v>
      </c>
      <c r="I28" s="9">
        <v>0.7857142857142857</v>
      </c>
      <c r="J28" s="9">
        <v>0.87142857142857133</v>
      </c>
      <c r="K28" s="9">
        <v>0.8</v>
      </c>
      <c r="L28" s="9">
        <v>0.82857142857142863</v>
      </c>
      <c r="M28" s="9">
        <v>0.75714285714285712</v>
      </c>
      <c r="N28" s="9">
        <v>0.88571428571428579</v>
      </c>
      <c r="O28" s="9">
        <v>0.9</v>
      </c>
      <c r="P28" s="9">
        <v>0.8</v>
      </c>
      <c r="Q28" s="9">
        <v>0.7142857142857143</v>
      </c>
    </row>
    <row r="29" spans="2:17" ht="25" x14ac:dyDescent="0.25">
      <c r="B29" s="28" t="s">
        <v>93</v>
      </c>
      <c r="C29" s="10" t="s">
        <v>94</v>
      </c>
      <c r="D29" t="s">
        <v>18</v>
      </c>
      <c r="E29" s="14">
        <v>380240</v>
      </c>
      <c r="F29" s="14">
        <v>200235</v>
      </c>
      <c r="G29" s="9">
        <v>0.80166666666666675</v>
      </c>
      <c r="H29" s="9">
        <v>0.88333333333333341</v>
      </c>
      <c r="I29" s="9">
        <v>0.88333333333333341</v>
      </c>
      <c r="J29" s="9">
        <v>0.8</v>
      </c>
      <c r="K29" s="9">
        <v>0.8</v>
      </c>
      <c r="L29" s="9">
        <v>0.78333333333333333</v>
      </c>
      <c r="M29" s="9">
        <v>0.73333333333333328</v>
      </c>
      <c r="N29" s="9">
        <v>0.83333333333333337</v>
      </c>
      <c r="O29" s="9">
        <v>0.86666666666666659</v>
      </c>
      <c r="P29" s="9">
        <v>0.73333333333333328</v>
      </c>
      <c r="Q29" s="9">
        <v>0.7</v>
      </c>
    </row>
    <row r="30" spans="2:17" ht="13" x14ac:dyDescent="0.25">
      <c r="B30" s="28" t="s">
        <v>96</v>
      </c>
      <c r="C30" s="10" t="s">
        <v>72</v>
      </c>
      <c r="D30" s="10" t="s">
        <v>52</v>
      </c>
      <c r="E30" s="14">
        <v>450000</v>
      </c>
      <c r="F30" s="14">
        <v>230000</v>
      </c>
      <c r="G30" s="9">
        <v>0.77846153846153843</v>
      </c>
      <c r="H30" s="9">
        <v>0.89230769230769236</v>
      </c>
      <c r="I30" s="9">
        <v>0.76923076923076927</v>
      </c>
      <c r="J30" s="9">
        <v>0.7846153846153846</v>
      </c>
      <c r="K30" s="9">
        <v>0.75384615384615383</v>
      </c>
      <c r="L30" s="9">
        <v>0.69230769230769229</v>
      </c>
      <c r="M30" s="9">
        <v>0.76923076923076927</v>
      </c>
      <c r="N30" s="9">
        <v>0.89230769230769236</v>
      </c>
      <c r="O30" s="9">
        <v>0.87692307692307703</v>
      </c>
      <c r="P30" s="9">
        <v>0.7384615384615385</v>
      </c>
      <c r="Q30" s="9">
        <v>0.61538461538461542</v>
      </c>
    </row>
    <row r="31" spans="2:17" x14ac:dyDescent="0.25">
      <c r="E31" s="14"/>
      <c r="F31" s="1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 x14ac:dyDescent="0.25">
      <c r="B32"/>
      <c r="C32"/>
      <c r="D32"/>
      <c r="E32"/>
    </row>
    <row r="33" spans="1:17" ht="15.5" x14ac:dyDescent="0.25">
      <c r="A33" s="27" t="s">
        <v>120</v>
      </c>
    </row>
    <row r="35" spans="1:17" x14ac:dyDescent="0.25">
      <c r="E35" s="10"/>
      <c r="F35" s="10"/>
      <c r="G35" s="23" t="s">
        <v>104</v>
      </c>
    </row>
    <row r="36" spans="1:17" ht="13.5" thickBot="1" x14ac:dyDescent="0.3">
      <c r="B36" s="24" t="s">
        <v>2</v>
      </c>
      <c r="C36" s="24" t="s">
        <v>1</v>
      </c>
      <c r="D36" s="24" t="s">
        <v>0</v>
      </c>
      <c r="E36" s="25" t="s">
        <v>114</v>
      </c>
      <c r="F36" s="25" t="s">
        <v>115</v>
      </c>
      <c r="G36" s="22" t="s">
        <v>123</v>
      </c>
      <c r="H36" s="22" t="s">
        <v>106</v>
      </c>
      <c r="I36" s="22" t="s">
        <v>5</v>
      </c>
      <c r="J36" s="22" t="s">
        <v>6</v>
      </c>
      <c r="K36" s="22" t="s">
        <v>7</v>
      </c>
      <c r="L36" s="22" t="s">
        <v>8</v>
      </c>
      <c r="M36" s="22" t="s">
        <v>9</v>
      </c>
      <c r="N36" s="22" t="s">
        <v>10</v>
      </c>
      <c r="O36" s="22" t="s">
        <v>11</v>
      </c>
      <c r="P36" s="22" t="s">
        <v>12</v>
      </c>
      <c r="Q36" s="22" t="s">
        <v>13</v>
      </c>
    </row>
    <row r="37" spans="1:17" ht="26.5" thickBot="1" x14ac:dyDescent="0.3">
      <c r="B37" s="69" t="s">
        <v>58</v>
      </c>
      <c r="C37" s="47" t="s">
        <v>90</v>
      </c>
      <c r="D37" s="50" t="s">
        <v>89</v>
      </c>
      <c r="E37" s="51">
        <v>1350000</v>
      </c>
      <c r="F37" s="51">
        <v>500000</v>
      </c>
      <c r="G37" s="44">
        <v>0.91999999999999993</v>
      </c>
      <c r="H37" s="32">
        <v>0.95714285714285707</v>
      </c>
      <c r="I37" s="32">
        <v>0.97142857142857131</v>
      </c>
      <c r="J37" s="32">
        <v>0.94285714285714284</v>
      </c>
      <c r="K37" s="32">
        <v>0.91428571428571426</v>
      </c>
      <c r="L37" s="32">
        <v>0.9</v>
      </c>
      <c r="M37" s="32">
        <v>0.88571428571428579</v>
      </c>
      <c r="N37" s="32">
        <v>0.9</v>
      </c>
      <c r="O37" s="32">
        <v>0.91428571428571426</v>
      </c>
      <c r="P37" s="32">
        <v>0.91428571428571426</v>
      </c>
      <c r="Q37" s="33">
        <v>0.9</v>
      </c>
    </row>
    <row r="38" spans="1:17" ht="25.5" thickBot="1" x14ac:dyDescent="0.3">
      <c r="B38" s="70"/>
      <c r="C38" s="48" t="s">
        <v>78</v>
      </c>
      <c r="D38" s="50" t="s">
        <v>75</v>
      </c>
      <c r="E38" s="51">
        <v>28882</v>
      </c>
      <c r="F38" s="51">
        <v>25000</v>
      </c>
      <c r="G38" s="45">
        <v>0.9182481751824817</v>
      </c>
      <c r="H38" s="31">
        <v>0.97142857142857131</v>
      </c>
      <c r="I38" s="31">
        <v>0.97142857142857131</v>
      </c>
      <c r="J38" s="31">
        <v>0.9</v>
      </c>
      <c r="K38" s="31">
        <v>0.91428571428571426</v>
      </c>
      <c r="L38" s="31">
        <v>0.9285714285714286</v>
      </c>
      <c r="M38" s="31">
        <v>0.9</v>
      </c>
      <c r="N38" s="31">
        <v>0.91428571428571426</v>
      </c>
      <c r="O38" s="31">
        <v>0.93846153846153846</v>
      </c>
      <c r="P38" s="31">
        <v>0.86153846153846148</v>
      </c>
      <c r="Q38" s="34">
        <v>0.87692307692307703</v>
      </c>
    </row>
    <row r="39" spans="1:17" ht="13.5" thickBot="1" x14ac:dyDescent="0.3">
      <c r="B39" s="70"/>
      <c r="C39" s="48" t="s">
        <v>57</v>
      </c>
      <c r="D39" s="50" t="s">
        <v>56</v>
      </c>
      <c r="E39" s="51">
        <v>170910.67</v>
      </c>
      <c r="F39" s="51">
        <v>193147</v>
      </c>
      <c r="G39" s="45">
        <v>0.86</v>
      </c>
      <c r="H39" s="31">
        <v>0.98571428571428577</v>
      </c>
      <c r="I39" s="31">
        <v>0.9285714285714286</v>
      </c>
      <c r="J39" s="31">
        <v>0.9</v>
      </c>
      <c r="K39" s="31">
        <v>0.88571428571428579</v>
      </c>
      <c r="L39" s="31">
        <v>0.87142857142857133</v>
      </c>
      <c r="M39" s="31">
        <v>0.87142857142857133</v>
      </c>
      <c r="N39" s="31">
        <v>0.91428571428571426</v>
      </c>
      <c r="O39" s="31">
        <v>0.77142857142857146</v>
      </c>
      <c r="P39" s="31">
        <v>0.84285714285714286</v>
      </c>
      <c r="Q39" s="34">
        <v>0.62857142857142856</v>
      </c>
    </row>
    <row r="40" spans="1:17" ht="25.5" thickBot="1" x14ac:dyDescent="0.3">
      <c r="B40" s="70"/>
      <c r="C40" s="48" t="s">
        <v>84</v>
      </c>
      <c r="D40" s="50" t="s">
        <v>83</v>
      </c>
      <c r="E40" s="51">
        <v>347821</v>
      </c>
      <c r="F40" s="51">
        <v>0</v>
      </c>
      <c r="G40" s="45">
        <v>0.8569230769230769</v>
      </c>
      <c r="H40" s="31">
        <v>0.86153846153846148</v>
      </c>
      <c r="I40" s="31">
        <v>0.92307692307692302</v>
      </c>
      <c r="J40" s="31">
        <v>0.90769230769230769</v>
      </c>
      <c r="K40" s="31">
        <v>0.8</v>
      </c>
      <c r="L40" s="31">
        <v>0.87692307692307703</v>
      </c>
      <c r="M40" s="31">
        <v>0.84615384615384615</v>
      </c>
      <c r="N40" s="31">
        <v>0.75384615384615383</v>
      </c>
      <c r="O40" s="31">
        <v>0.90769230769230769</v>
      </c>
      <c r="P40" s="31">
        <v>0.81538461538461537</v>
      </c>
      <c r="Q40" s="34">
        <v>0.87692307692307703</v>
      </c>
    </row>
    <row r="41" spans="1:17" ht="25.5" thickBot="1" x14ac:dyDescent="0.3">
      <c r="B41" s="70"/>
      <c r="C41" s="48" t="s">
        <v>101</v>
      </c>
      <c r="D41" s="50" t="s">
        <v>87</v>
      </c>
      <c r="E41" s="51">
        <v>100000</v>
      </c>
      <c r="F41" s="51">
        <v>0</v>
      </c>
      <c r="G41" s="45">
        <v>0.68923076923076931</v>
      </c>
      <c r="H41" s="31">
        <v>0.87692307692307703</v>
      </c>
      <c r="I41" s="31">
        <v>0.76923076923076927</v>
      </c>
      <c r="J41" s="31">
        <v>0.61538461538461542</v>
      </c>
      <c r="K41" s="31">
        <v>0.70769230769230762</v>
      </c>
      <c r="L41" s="31">
        <v>0.72307692307692306</v>
      </c>
      <c r="M41" s="31">
        <v>0.6</v>
      </c>
      <c r="N41" s="31">
        <v>0.72307692307692306</v>
      </c>
      <c r="O41" s="31">
        <v>0.58461538461538454</v>
      </c>
      <c r="P41" s="31">
        <v>0.58461538461538454</v>
      </c>
      <c r="Q41" s="34">
        <v>0.70769230769230762</v>
      </c>
    </row>
    <row r="42" spans="1:17" ht="13.5" thickBot="1" x14ac:dyDescent="0.3">
      <c r="B42" s="71"/>
      <c r="C42" s="49" t="s">
        <v>103</v>
      </c>
      <c r="D42" s="50" t="s">
        <v>63</v>
      </c>
      <c r="E42" s="51">
        <v>75000</v>
      </c>
      <c r="F42" s="51">
        <v>0</v>
      </c>
      <c r="G42" s="46">
        <v>0.36769230769230765</v>
      </c>
      <c r="H42" s="35">
        <v>0.30769230769230771</v>
      </c>
      <c r="I42" s="35">
        <v>0.47692307692307689</v>
      </c>
      <c r="J42" s="35">
        <v>0.47692307692307689</v>
      </c>
      <c r="K42" s="35">
        <v>0.44615384615384618</v>
      </c>
      <c r="L42" s="35">
        <v>0.32307692307692309</v>
      </c>
      <c r="M42" s="35">
        <v>0.29230769230769227</v>
      </c>
      <c r="N42" s="35">
        <v>0.35384615384615381</v>
      </c>
      <c r="O42" s="35">
        <v>0.29230769230769227</v>
      </c>
      <c r="P42" s="35">
        <v>0.35384615384615381</v>
      </c>
      <c r="Q42" s="36">
        <v>0.35384615384615381</v>
      </c>
    </row>
    <row r="43" spans="1:17" ht="26.5" thickBot="1" x14ac:dyDescent="0.3">
      <c r="B43" s="71" t="s">
        <v>77</v>
      </c>
      <c r="C43" s="49" t="s">
        <v>76</v>
      </c>
      <c r="D43" s="49" t="s">
        <v>75</v>
      </c>
      <c r="E43" s="52">
        <v>104144</v>
      </c>
      <c r="F43" s="52">
        <v>77900</v>
      </c>
      <c r="G43" s="46">
        <v>0.89692307692307693</v>
      </c>
      <c r="H43" s="35">
        <v>0.95384615384615379</v>
      </c>
      <c r="I43" s="35">
        <v>0.93846153846153846</v>
      </c>
      <c r="J43" s="35">
        <v>0.86153846153846148</v>
      </c>
      <c r="K43" s="35">
        <v>0.92307692307692302</v>
      </c>
      <c r="L43" s="35">
        <v>0.90769230769230769</v>
      </c>
      <c r="M43" s="35">
        <v>0.87692307692307703</v>
      </c>
      <c r="N43" s="35">
        <v>0.93846153846153846</v>
      </c>
      <c r="O43" s="35">
        <v>0.93846153846153846</v>
      </c>
      <c r="P43" s="35">
        <v>0.86153846153846148</v>
      </c>
      <c r="Q43" s="36">
        <v>0.76923076923076927</v>
      </c>
    </row>
    <row r="44" spans="1:17" ht="26.5" thickBot="1" x14ac:dyDescent="0.3">
      <c r="B44" s="70" t="s">
        <v>18</v>
      </c>
      <c r="C44" s="48" t="s">
        <v>54</v>
      </c>
      <c r="D44" s="49" t="s">
        <v>53</v>
      </c>
      <c r="E44" s="52">
        <v>143019</v>
      </c>
      <c r="F44" s="52">
        <v>113019</v>
      </c>
      <c r="G44" s="45">
        <v>0.91846153846153844</v>
      </c>
      <c r="H44" s="31">
        <v>0.96923076923076912</v>
      </c>
      <c r="I44" s="31">
        <v>0.92307692307692302</v>
      </c>
      <c r="J44" s="31">
        <v>0.93846153846153846</v>
      </c>
      <c r="K44" s="31">
        <v>0.90769230769230769</v>
      </c>
      <c r="L44" s="31">
        <v>0.89230769230769236</v>
      </c>
      <c r="M44" s="31">
        <v>0.84615384615384615</v>
      </c>
      <c r="N44" s="31">
        <v>0.93846153846153846</v>
      </c>
      <c r="O44" s="31">
        <v>0.92307692307692302</v>
      </c>
      <c r="P44" s="31">
        <v>0.93846153846153846</v>
      </c>
      <c r="Q44" s="34">
        <v>0.90769230769230769</v>
      </c>
    </row>
    <row r="45" spans="1:17" ht="25.5" thickBot="1" x14ac:dyDescent="0.3">
      <c r="B45" s="70"/>
      <c r="C45" s="48" t="s">
        <v>74</v>
      </c>
      <c r="D45" s="49" t="s">
        <v>73</v>
      </c>
      <c r="E45" s="52">
        <v>18550</v>
      </c>
      <c r="F45" s="52">
        <v>0</v>
      </c>
      <c r="G45" s="45">
        <v>0.84769230769230774</v>
      </c>
      <c r="H45" s="31">
        <v>0.96923076923076912</v>
      </c>
      <c r="I45" s="31">
        <v>0.7846153846153846</v>
      </c>
      <c r="J45" s="31">
        <v>0.86153846153846148</v>
      </c>
      <c r="K45" s="31">
        <v>0.83076923076923082</v>
      </c>
      <c r="L45" s="31">
        <v>0.83076923076923082</v>
      </c>
      <c r="M45" s="31">
        <v>0.83076923076923082</v>
      </c>
      <c r="N45" s="31">
        <v>0.86153846153846148</v>
      </c>
      <c r="O45" s="31">
        <v>0.76923076923076927</v>
      </c>
      <c r="P45" s="31">
        <v>0.90769230769230769</v>
      </c>
      <c r="Q45" s="34">
        <v>0.83076923076923082</v>
      </c>
    </row>
    <row r="46" spans="1:17" ht="25.5" thickBot="1" x14ac:dyDescent="0.3">
      <c r="B46" s="70"/>
      <c r="C46" s="48" t="s">
        <v>68</v>
      </c>
      <c r="D46" s="49" t="s">
        <v>95</v>
      </c>
      <c r="E46" s="52">
        <v>99975</v>
      </c>
      <c r="F46" s="52">
        <v>0</v>
      </c>
      <c r="G46" s="45">
        <v>0.80615384615384611</v>
      </c>
      <c r="H46" s="31">
        <v>0.90769230769230769</v>
      </c>
      <c r="I46" s="31">
        <v>0.84615384615384615</v>
      </c>
      <c r="J46" s="31">
        <v>0.84615384615384615</v>
      </c>
      <c r="K46" s="31">
        <v>0.83076923076923082</v>
      </c>
      <c r="L46" s="31">
        <v>0.76923076923076927</v>
      </c>
      <c r="M46" s="31">
        <v>0.75384615384615383</v>
      </c>
      <c r="N46" s="31">
        <v>0.86153846153846148</v>
      </c>
      <c r="O46" s="31">
        <v>0.7846153846153846</v>
      </c>
      <c r="P46" s="31">
        <v>0.7846153846153846</v>
      </c>
      <c r="Q46" s="34">
        <v>0.67692307692307696</v>
      </c>
    </row>
    <row r="47" spans="1:17" ht="25.5" thickBot="1" x14ac:dyDescent="0.3">
      <c r="B47" s="70"/>
      <c r="C47" s="48" t="s">
        <v>94</v>
      </c>
      <c r="D47" s="49" t="s">
        <v>93</v>
      </c>
      <c r="E47" s="52">
        <v>380240</v>
      </c>
      <c r="F47" s="52">
        <v>200235</v>
      </c>
      <c r="G47" s="45">
        <v>0.80166666666666675</v>
      </c>
      <c r="H47" s="31">
        <v>0.88333333333333341</v>
      </c>
      <c r="I47" s="31">
        <v>0.88333333333333341</v>
      </c>
      <c r="J47" s="31">
        <v>0.8</v>
      </c>
      <c r="K47" s="31">
        <v>0.8</v>
      </c>
      <c r="L47" s="31">
        <v>0.78333333333333333</v>
      </c>
      <c r="M47" s="31">
        <v>0.73333333333333328</v>
      </c>
      <c r="N47" s="31">
        <v>0.83333333333333337</v>
      </c>
      <c r="O47" s="31">
        <v>0.86666666666666659</v>
      </c>
      <c r="P47" s="31">
        <v>0.73333333333333328</v>
      </c>
      <c r="Q47" s="34">
        <v>0.7</v>
      </c>
    </row>
    <row r="48" spans="1:17" ht="12" customHeight="1" thickBot="1" x14ac:dyDescent="0.3">
      <c r="B48" s="71"/>
      <c r="C48" s="49" t="s">
        <v>17</v>
      </c>
      <c r="D48" s="49" t="s">
        <v>16</v>
      </c>
      <c r="E48" s="52">
        <v>273368</v>
      </c>
      <c r="F48" s="52">
        <v>0</v>
      </c>
      <c r="G48" s="46">
        <v>0.69000000000000006</v>
      </c>
      <c r="H48" s="35">
        <v>0.7857142857142857</v>
      </c>
      <c r="I48" s="35">
        <v>0.67142857142857149</v>
      </c>
      <c r="J48" s="35">
        <v>0.68571428571428572</v>
      </c>
      <c r="K48" s="35">
        <v>0.65714285714285714</v>
      </c>
      <c r="L48" s="35">
        <v>0.68571428571428572</v>
      </c>
      <c r="M48" s="35">
        <v>0.77142857142857146</v>
      </c>
      <c r="N48" s="35">
        <v>0.7142857142857143</v>
      </c>
      <c r="O48" s="35">
        <v>0.68571428571428572</v>
      </c>
      <c r="P48" s="35">
        <v>0.61428571428571432</v>
      </c>
      <c r="Q48" s="36">
        <v>0.62857142857142856</v>
      </c>
    </row>
    <row r="49" spans="2:17" ht="25.5" thickBot="1" x14ac:dyDescent="0.3">
      <c r="B49" s="70" t="s">
        <v>52</v>
      </c>
      <c r="C49" s="48" t="s">
        <v>61</v>
      </c>
      <c r="D49" s="49" t="s">
        <v>60</v>
      </c>
      <c r="E49" s="52">
        <v>138262</v>
      </c>
      <c r="F49" s="52">
        <v>131916</v>
      </c>
      <c r="G49" s="45">
        <v>0.93142857142857149</v>
      </c>
      <c r="H49" s="31">
        <v>0.97142857142857131</v>
      </c>
      <c r="I49" s="31">
        <v>0.94285714285714284</v>
      </c>
      <c r="J49" s="31">
        <v>0.98571428571428577</v>
      </c>
      <c r="K49" s="31">
        <v>0.91428571428571426</v>
      </c>
      <c r="L49" s="31">
        <v>0.87142857142857133</v>
      </c>
      <c r="M49" s="31">
        <v>0.9285714285714286</v>
      </c>
      <c r="N49" s="31">
        <v>0.95714285714285707</v>
      </c>
      <c r="O49" s="31">
        <v>0.97142857142857131</v>
      </c>
      <c r="P49" s="31">
        <v>0.9285714285714286</v>
      </c>
      <c r="Q49" s="34">
        <v>0.84285714285714286</v>
      </c>
    </row>
    <row r="50" spans="2:17" ht="25.5" thickBot="1" x14ac:dyDescent="0.3">
      <c r="B50" s="70"/>
      <c r="C50" s="48" t="s">
        <v>62</v>
      </c>
      <c r="D50" t="s">
        <v>60</v>
      </c>
      <c r="E50" s="52">
        <v>234675</v>
      </c>
      <c r="F50" s="52">
        <v>267173</v>
      </c>
      <c r="G50" s="45">
        <v>0.89428571428571435</v>
      </c>
      <c r="H50" s="31">
        <v>0.97142857142857131</v>
      </c>
      <c r="I50" s="31">
        <v>0.9</v>
      </c>
      <c r="J50" s="31">
        <v>0.94285714285714284</v>
      </c>
      <c r="K50" s="31">
        <v>0.91428571428571426</v>
      </c>
      <c r="L50" s="31">
        <v>0.84285714285714286</v>
      </c>
      <c r="M50" s="31">
        <v>0.88571428571428579</v>
      </c>
      <c r="N50" s="31">
        <v>0.94285714285714284</v>
      </c>
      <c r="O50" s="31">
        <v>0.9</v>
      </c>
      <c r="P50" s="31">
        <v>0.88571428571428579</v>
      </c>
      <c r="Q50" s="34">
        <v>0.75714285714285712</v>
      </c>
    </row>
    <row r="51" spans="2:17" ht="13.5" thickBot="1" x14ac:dyDescent="0.3">
      <c r="B51" s="70"/>
      <c r="C51" s="48" t="s">
        <v>97</v>
      </c>
      <c r="D51" s="49" t="s">
        <v>53</v>
      </c>
      <c r="E51" s="52">
        <v>153000</v>
      </c>
      <c r="F51" s="52">
        <v>153000</v>
      </c>
      <c r="G51" s="45">
        <v>0.88615384615384618</v>
      </c>
      <c r="H51" s="31">
        <v>0.93846153846153846</v>
      </c>
      <c r="I51" s="31">
        <v>0.89230769230769236</v>
      </c>
      <c r="J51" s="31">
        <v>0.87692307692307703</v>
      </c>
      <c r="K51" s="31">
        <v>0.89230769230769236</v>
      </c>
      <c r="L51" s="31">
        <v>0.84615384615384615</v>
      </c>
      <c r="M51" s="31">
        <v>0.8</v>
      </c>
      <c r="N51" s="31">
        <v>0.95384615384615379</v>
      </c>
      <c r="O51" s="31">
        <v>0.90769230769230769</v>
      </c>
      <c r="P51" s="31">
        <v>0.89230769230769236</v>
      </c>
      <c r="Q51" s="34">
        <v>0.86153846153846148</v>
      </c>
    </row>
    <row r="52" spans="2:17" ht="13.5" thickBot="1" x14ac:dyDescent="0.3">
      <c r="B52" s="70"/>
      <c r="C52" s="48" t="s">
        <v>98</v>
      </c>
      <c r="D52" s="49" t="s">
        <v>79</v>
      </c>
      <c r="E52" s="52">
        <v>262902</v>
      </c>
      <c r="F52" s="52">
        <v>86895</v>
      </c>
      <c r="G52" s="45">
        <v>0.88307692307692309</v>
      </c>
      <c r="H52" s="31">
        <v>0.96923076923076912</v>
      </c>
      <c r="I52" s="31">
        <v>0.87692307692307703</v>
      </c>
      <c r="J52" s="31">
        <v>0.93846153846153846</v>
      </c>
      <c r="K52" s="31">
        <v>0.87692307692307703</v>
      </c>
      <c r="L52" s="31">
        <v>0.84615384615384615</v>
      </c>
      <c r="M52" s="31">
        <v>0.83076923076923082</v>
      </c>
      <c r="N52" s="31">
        <v>0.83076923076923082</v>
      </c>
      <c r="O52" s="31">
        <v>0.92307692307692302</v>
      </c>
      <c r="P52" s="31">
        <v>0.90769230769230769</v>
      </c>
      <c r="Q52" s="34">
        <v>0.83076923076923082</v>
      </c>
    </row>
    <row r="53" spans="2:17" ht="25.5" thickBot="1" x14ac:dyDescent="0.3">
      <c r="B53" s="70"/>
      <c r="C53" s="48" t="s">
        <v>66</v>
      </c>
      <c r="D53" s="49" t="s">
        <v>65</v>
      </c>
      <c r="E53" s="52">
        <v>46956</v>
      </c>
      <c r="F53" s="52">
        <v>36161</v>
      </c>
      <c r="G53" s="45">
        <v>0.84000000000000008</v>
      </c>
      <c r="H53" s="31">
        <v>0.84285714285714286</v>
      </c>
      <c r="I53" s="31">
        <v>0.84285714285714286</v>
      </c>
      <c r="J53" s="31">
        <v>0.9</v>
      </c>
      <c r="K53" s="31">
        <v>0.84285714285714286</v>
      </c>
      <c r="L53" s="31">
        <v>0.8</v>
      </c>
      <c r="M53" s="31">
        <v>0.7857142857142857</v>
      </c>
      <c r="N53" s="31">
        <v>0.91428571428571426</v>
      </c>
      <c r="O53" s="31">
        <v>0.91428571428571426</v>
      </c>
      <c r="P53" s="31">
        <v>0.8</v>
      </c>
      <c r="Q53" s="34">
        <v>0.75714285714285712</v>
      </c>
    </row>
    <row r="54" spans="2:17" ht="25.5" thickBot="1" x14ac:dyDescent="0.3">
      <c r="B54" s="70"/>
      <c r="C54" s="48" t="s">
        <v>59</v>
      </c>
      <c r="D54" s="49" t="s">
        <v>56</v>
      </c>
      <c r="E54" s="52">
        <v>102083.75</v>
      </c>
      <c r="F54" s="52">
        <v>0</v>
      </c>
      <c r="G54" s="45">
        <v>0.83000000000000007</v>
      </c>
      <c r="H54" s="31">
        <v>0.94285714285714284</v>
      </c>
      <c r="I54" s="31">
        <v>0.8571428571428571</v>
      </c>
      <c r="J54" s="31">
        <v>0.7857142857142857</v>
      </c>
      <c r="K54" s="31">
        <v>0.81428571428571428</v>
      </c>
      <c r="L54" s="31">
        <v>0.77142857142857146</v>
      </c>
      <c r="M54" s="31">
        <v>0.88571428571428579</v>
      </c>
      <c r="N54" s="31">
        <v>0.82857142857142863</v>
      </c>
      <c r="O54" s="31">
        <v>0.8</v>
      </c>
      <c r="P54" s="31">
        <v>0.77142857142857146</v>
      </c>
      <c r="Q54" s="34">
        <v>0.84285714285714286</v>
      </c>
    </row>
    <row r="55" spans="2:17" ht="13.5" thickBot="1" x14ac:dyDescent="0.3">
      <c r="B55" s="70"/>
      <c r="C55" s="48" t="s">
        <v>51</v>
      </c>
      <c r="D55" s="49" t="s">
        <v>50</v>
      </c>
      <c r="E55" s="52">
        <v>153314.41</v>
      </c>
      <c r="F55" s="52">
        <v>61438</v>
      </c>
      <c r="G55" s="45">
        <v>0.82857142857142863</v>
      </c>
      <c r="H55" s="31">
        <v>0.94285714285714284</v>
      </c>
      <c r="I55" s="31">
        <v>0.8</v>
      </c>
      <c r="J55" s="31">
        <v>0.91428571428571426</v>
      </c>
      <c r="K55" s="31">
        <v>0.77142857142857146</v>
      </c>
      <c r="L55" s="31">
        <v>0.7857142857142857</v>
      </c>
      <c r="M55" s="31">
        <v>0.75714285714285712</v>
      </c>
      <c r="N55" s="31">
        <v>0.9285714285714286</v>
      </c>
      <c r="O55" s="31">
        <v>0.84285714285714286</v>
      </c>
      <c r="P55" s="31">
        <v>0.77142857142857146</v>
      </c>
      <c r="Q55" s="34">
        <v>0.77142857142857146</v>
      </c>
    </row>
    <row r="56" spans="2:17" ht="13.5" thickBot="1" x14ac:dyDescent="0.3">
      <c r="B56" s="70"/>
      <c r="C56" s="48" t="s">
        <v>99</v>
      </c>
      <c r="D56" s="49" t="s">
        <v>85</v>
      </c>
      <c r="E56" s="52">
        <v>537000</v>
      </c>
      <c r="F56" s="52">
        <v>29036</v>
      </c>
      <c r="G56" s="45">
        <v>0.82</v>
      </c>
      <c r="H56" s="31">
        <v>0.8571428571428571</v>
      </c>
      <c r="I56" s="31">
        <v>0.7857142857142857</v>
      </c>
      <c r="J56" s="31">
        <v>0.87142857142857133</v>
      </c>
      <c r="K56" s="31">
        <v>0.8</v>
      </c>
      <c r="L56" s="31">
        <v>0.82857142857142863</v>
      </c>
      <c r="M56" s="31">
        <v>0.75714285714285712</v>
      </c>
      <c r="N56" s="31">
        <v>0.88571428571428579</v>
      </c>
      <c r="O56" s="31">
        <v>0.9</v>
      </c>
      <c r="P56" s="31">
        <v>0.8</v>
      </c>
      <c r="Q56" s="34">
        <v>0.7142857142857143</v>
      </c>
    </row>
    <row r="57" spans="2:17" ht="13.5" thickBot="1" x14ac:dyDescent="0.3">
      <c r="B57" s="70"/>
      <c r="C57" s="48" t="s">
        <v>72</v>
      </c>
      <c r="D57" s="49" t="s">
        <v>96</v>
      </c>
      <c r="E57" s="52">
        <v>450000</v>
      </c>
      <c r="F57" s="52">
        <v>230000</v>
      </c>
      <c r="G57" s="45">
        <v>0.77846153846153843</v>
      </c>
      <c r="H57" s="31">
        <v>0.89230769230769236</v>
      </c>
      <c r="I57" s="31">
        <v>0.76923076923076927</v>
      </c>
      <c r="J57" s="31">
        <v>0.7846153846153846</v>
      </c>
      <c r="K57" s="31">
        <v>0.75384615384615383</v>
      </c>
      <c r="L57" s="31">
        <v>0.69230769230769229</v>
      </c>
      <c r="M57" s="31">
        <v>0.76923076923076927</v>
      </c>
      <c r="N57" s="31">
        <v>0.89230769230769236</v>
      </c>
      <c r="O57" s="31">
        <v>0.87692307692307703</v>
      </c>
      <c r="P57" s="31">
        <v>0.7384615384615385</v>
      </c>
      <c r="Q57" s="34">
        <v>0.61538461538461542</v>
      </c>
    </row>
    <row r="58" spans="2:17" ht="13.5" thickBot="1" x14ac:dyDescent="0.3">
      <c r="B58" s="70"/>
      <c r="C58" s="48" t="s">
        <v>100</v>
      </c>
      <c r="D58" s="49" t="s">
        <v>91</v>
      </c>
      <c r="E58" s="52">
        <v>207508</v>
      </c>
      <c r="F58" s="52">
        <v>207508</v>
      </c>
      <c r="G58" s="45">
        <v>0.74153846153846159</v>
      </c>
      <c r="H58" s="31">
        <v>0.86153846153846148</v>
      </c>
      <c r="I58" s="31">
        <v>0.7846153846153846</v>
      </c>
      <c r="J58" s="31">
        <v>0.8</v>
      </c>
      <c r="K58" s="31">
        <v>0.69230769230769229</v>
      </c>
      <c r="L58" s="31">
        <v>0.70769230769230762</v>
      </c>
      <c r="M58" s="31">
        <v>0.64615384615384619</v>
      </c>
      <c r="N58" s="31">
        <v>0.69230769230769229</v>
      </c>
      <c r="O58" s="31">
        <v>0.8</v>
      </c>
      <c r="P58" s="31">
        <v>0.7384615384615385</v>
      </c>
      <c r="Q58" s="34">
        <v>0.69230769230769229</v>
      </c>
    </row>
    <row r="59" spans="2:17" ht="13.5" thickBot="1" x14ac:dyDescent="0.3">
      <c r="B59" s="70"/>
      <c r="C59" s="48" t="s">
        <v>70</v>
      </c>
      <c r="D59" s="49" t="s">
        <v>69</v>
      </c>
      <c r="E59" s="52">
        <v>207321</v>
      </c>
      <c r="F59" s="52">
        <v>36161</v>
      </c>
      <c r="G59" s="45">
        <v>0.68769230769230771</v>
      </c>
      <c r="H59" s="31">
        <v>0.75384615384615383</v>
      </c>
      <c r="I59" s="31">
        <v>0.63076923076923075</v>
      </c>
      <c r="J59" s="31">
        <v>0.75384615384615383</v>
      </c>
      <c r="K59" s="31">
        <v>0.66153846153846152</v>
      </c>
      <c r="L59" s="31">
        <v>0.70769230769230762</v>
      </c>
      <c r="M59" s="31">
        <v>0.63076923076923075</v>
      </c>
      <c r="N59" s="31">
        <v>0.7846153846153846</v>
      </c>
      <c r="O59" s="31">
        <v>0.67692307692307696</v>
      </c>
      <c r="P59" s="31">
        <v>0.64615384615384619</v>
      </c>
      <c r="Q59" s="34">
        <v>0.63076923076923075</v>
      </c>
    </row>
    <row r="60" spans="2:17" ht="13.5" thickBot="1" x14ac:dyDescent="0.3">
      <c r="B60" s="71"/>
      <c r="C60" s="49" t="s">
        <v>102</v>
      </c>
      <c r="D60" s="49" t="s">
        <v>81</v>
      </c>
      <c r="E60" s="52">
        <v>15000</v>
      </c>
      <c r="F60" s="52">
        <v>0</v>
      </c>
      <c r="G60" s="46">
        <v>0.60571428571428565</v>
      </c>
      <c r="H60" s="35">
        <v>0.75714285714285712</v>
      </c>
      <c r="I60" s="35">
        <v>0.55714285714285716</v>
      </c>
      <c r="J60" s="35">
        <v>0.6</v>
      </c>
      <c r="K60" s="35">
        <v>0.5714285714285714</v>
      </c>
      <c r="L60" s="35">
        <v>0.54285714285714293</v>
      </c>
      <c r="M60" s="35">
        <v>0.6</v>
      </c>
      <c r="N60" s="35">
        <v>0.55714285714285716</v>
      </c>
      <c r="O60" s="35">
        <v>0.61428571428571432</v>
      </c>
      <c r="P60" s="35">
        <v>0.6428571428571429</v>
      </c>
      <c r="Q60" s="36">
        <v>0.61428571428571432</v>
      </c>
    </row>
  </sheetData>
  <conditionalFormatting pivot="1">
    <cfRule type="cellIs" dxfId="864" priority="19" operator="between">
      <formula>1</formula>
      <formula>0.8</formula>
    </cfRule>
  </conditionalFormatting>
  <conditionalFormatting pivot="1">
    <cfRule type="cellIs" dxfId="863" priority="18" operator="between">
      <formula>0.799</formula>
      <formula>0.6</formula>
    </cfRule>
  </conditionalFormatting>
  <conditionalFormatting pivot="1">
    <cfRule type="cellIs" dxfId="862" priority="17" operator="lessThan">
      <formula>0.6</formula>
    </cfRule>
  </conditionalFormatting>
  <conditionalFormatting pivot="1" sqref="G7:G30">
    <cfRule type="cellIs" dxfId="861" priority="13" operator="greaterThan">
      <formula>0.8</formula>
    </cfRule>
  </conditionalFormatting>
  <conditionalFormatting sqref="G2">
    <cfRule type="containsText" dxfId="860" priority="7" operator="containsText" text="Greater than 80%">
      <formula>NOT(ISERROR(SEARCH("Greater than 80%",G2)))</formula>
    </cfRule>
    <cfRule type="containsText" dxfId="859" priority="12" operator="containsText" text="Great than 80%">
      <formula>NOT(ISERROR(SEARCH("Great than 80%",G2)))</formula>
    </cfRule>
  </conditionalFormatting>
  <conditionalFormatting sqref="G3">
    <cfRule type="containsText" dxfId="858" priority="11" operator="containsText" text="Between 60%-79%">
      <formula>NOT(ISERROR(SEARCH("Between 60%-79%",G3)))</formula>
    </cfRule>
  </conditionalFormatting>
  <conditionalFormatting sqref="G4">
    <cfRule type="containsText" dxfId="857" priority="10" operator="containsText" text="Less than 60%">
      <formula>NOT(ISERROR(SEARCH("Less than 60%",G4)))</formula>
    </cfRule>
  </conditionalFormatting>
  <conditionalFormatting pivot="1" sqref="G7:G30">
    <cfRule type="cellIs" dxfId="856" priority="9" operator="lessThan">
      <formula>0.6</formula>
    </cfRule>
  </conditionalFormatting>
  <conditionalFormatting pivot="1" sqref="G7:G30">
    <cfRule type="cellIs" dxfId="855" priority="8" operator="between">
      <formula>0.799</formula>
      <formula>0.6</formula>
    </cfRule>
  </conditionalFormatting>
  <conditionalFormatting pivot="1" sqref="G37:G60">
    <cfRule type="cellIs" dxfId="854" priority="3" operator="greaterThan">
      <formula>0.8</formula>
    </cfRule>
  </conditionalFormatting>
  <conditionalFormatting pivot="1" sqref="G37:G60">
    <cfRule type="cellIs" dxfId="853" priority="2" operator="lessThan">
      <formula>0.6</formula>
    </cfRule>
  </conditionalFormatting>
  <conditionalFormatting pivot="1" sqref="G37:G60">
    <cfRule type="cellIs" dxfId="852" priority="1" operator="between">
      <formula>0.799</formula>
      <formula>0.6</formula>
    </cfRule>
  </conditionalFormatting>
  <pageMargins left="0.7" right="0.7" top="0.75" bottom="0.75" header="0.3" footer="0.3"/>
  <pageSetup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A5" sqref="A5"/>
    </sheetView>
  </sheetViews>
  <sheetFormatPr defaultColWidth="9.1796875" defaultRowHeight="12.5" x14ac:dyDescent="0.25"/>
  <cols>
    <col min="1" max="1" width="66.54296875" style="13" customWidth="1"/>
    <col min="2" max="2" width="88.7265625" style="13" customWidth="1"/>
    <col min="3" max="3" width="71.81640625" style="13" customWidth="1"/>
    <col min="4" max="4" width="16.54296875" style="13" customWidth="1"/>
    <col min="5" max="5" width="13.7265625" style="13" customWidth="1"/>
    <col min="6" max="6" width="76" style="13" bestFit="1" customWidth="1"/>
    <col min="7" max="16384" width="9.1796875" style="13"/>
  </cols>
  <sheetData>
    <row r="1" spans="1:6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113</v>
      </c>
      <c r="F1" s="21" t="s">
        <v>112</v>
      </c>
    </row>
    <row r="2" spans="1:6" x14ac:dyDescent="0.25">
      <c r="A2" s="20" t="s">
        <v>81</v>
      </c>
      <c r="B2" s="20" t="s">
        <v>82</v>
      </c>
      <c r="C2" s="20" t="s">
        <v>52</v>
      </c>
      <c r="D2" s="19">
        <v>15000</v>
      </c>
      <c r="E2" s="19">
        <v>0</v>
      </c>
    </row>
    <row r="3" spans="1:6" x14ac:dyDescent="0.25">
      <c r="A3" s="20" t="s">
        <v>56</v>
      </c>
      <c r="B3" s="20" t="s">
        <v>57</v>
      </c>
      <c r="C3" s="20" t="s">
        <v>58</v>
      </c>
      <c r="D3" s="19">
        <v>170910.67</v>
      </c>
      <c r="E3" s="19">
        <v>193147</v>
      </c>
      <c r="F3" s="13" t="s">
        <v>111</v>
      </c>
    </row>
    <row r="4" spans="1:6" x14ac:dyDescent="0.25">
      <c r="A4" s="20" t="s">
        <v>56</v>
      </c>
      <c r="B4" s="20" t="s">
        <v>59</v>
      </c>
      <c r="C4" s="20" t="s">
        <v>52</v>
      </c>
      <c r="D4" s="19">
        <v>102083.75</v>
      </c>
      <c r="E4" s="19">
        <v>0</v>
      </c>
    </row>
    <row r="5" spans="1:6" x14ac:dyDescent="0.25">
      <c r="A5" s="20" t="s">
        <v>56</v>
      </c>
      <c r="B5" s="20" t="s">
        <v>110</v>
      </c>
      <c r="C5" s="20"/>
      <c r="D5" s="19">
        <v>851411</v>
      </c>
      <c r="E5" s="19">
        <v>851411</v>
      </c>
      <c r="F5" s="13" t="s">
        <v>109</v>
      </c>
    </row>
    <row r="6" spans="1:6" x14ac:dyDescent="0.25">
      <c r="A6" s="20" t="s">
        <v>73</v>
      </c>
      <c r="B6" s="20" t="s">
        <v>74</v>
      </c>
      <c r="C6" s="20" t="s">
        <v>18</v>
      </c>
      <c r="D6" s="19">
        <v>18550</v>
      </c>
      <c r="E6" s="19">
        <v>0</v>
      </c>
    </row>
    <row r="7" spans="1:6" x14ac:dyDescent="0.25">
      <c r="A7" s="20" t="s">
        <v>75</v>
      </c>
      <c r="B7" s="20" t="s">
        <v>54</v>
      </c>
      <c r="C7" s="20" t="s">
        <v>18</v>
      </c>
      <c r="D7" s="19">
        <v>143019</v>
      </c>
      <c r="E7" s="19">
        <v>113019</v>
      </c>
    </row>
    <row r="8" spans="1:6" x14ac:dyDescent="0.25">
      <c r="A8" s="20" t="s">
        <v>75</v>
      </c>
      <c r="B8" s="20" t="s">
        <v>55</v>
      </c>
      <c r="C8" s="20" t="s">
        <v>52</v>
      </c>
      <c r="D8" s="19">
        <v>153000</v>
      </c>
      <c r="E8" s="19">
        <v>153000</v>
      </c>
    </row>
    <row r="9" spans="1:6" x14ac:dyDescent="0.25">
      <c r="A9" s="20" t="s">
        <v>75</v>
      </c>
      <c r="B9" s="20" t="s">
        <v>78</v>
      </c>
      <c r="C9" s="20" t="s">
        <v>58</v>
      </c>
      <c r="D9" s="19">
        <v>28882</v>
      </c>
      <c r="E9" s="19">
        <v>25000</v>
      </c>
    </row>
    <row r="10" spans="1:6" x14ac:dyDescent="0.25">
      <c r="A10" s="20" t="s">
        <v>75</v>
      </c>
      <c r="B10" s="20" t="s">
        <v>76</v>
      </c>
      <c r="C10" s="20" t="s">
        <v>77</v>
      </c>
      <c r="D10" s="19">
        <v>104144</v>
      </c>
      <c r="E10" s="19">
        <v>77900</v>
      </c>
    </row>
    <row r="11" spans="1:6" x14ac:dyDescent="0.25">
      <c r="A11" s="20" t="s">
        <v>89</v>
      </c>
      <c r="B11" s="20" t="s">
        <v>90</v>
      </c>
      <c r="C11" s="20" t="s">
        <v>58</v>
      </c>
      <c r="D11" s="19">
        <v>1350000</v>
      </c>
      <c r="E11" s="19">
        <v>500000</v>
      </c>
      <c r="F11" s="13" t="s">
        <v>108</v>
      </c>
    </row>
    <row r="12" spans="1:6" x14ac:dyDescent="0.25">
      <c r="A12" s="20" t="s">
        <v>67</v>
      </c>
      <c r="B12" s="20" t="s">
        <v>68</v>
      </c>
      <c r="C12" s="20" t="s">
        <v>18</v>
      </c>
      <c r="D12" s="19">
        <v>99975</v>
      </c>
      <c r="E12" s="19">
        <v>0</v>
      </c>
    </row>
    <row r="13" spans="1:6" x14ac:dyDescent="0.25">
      <c r="A13" s="20" t="s">
        <v>65</v>
      </c>
      <c r="B13" s="20" t="s">
        <v>66</v>
      </c>
      <c r="C13" s="20" t="s">
        <v>52</v>
      </c>
      <c r="D13" s="19">
        <v>46956</v>
      </c>
      <c r="E13" s="19">
        <v>36161</v>
      </c>
    </row>
    <row r="14" spans="1:6" x14ac:dyDescent="0.25">
      <c r="A14" s="20" t="s">
        <v>60</v>
      </c>
      <c r="B14" s="20" t="s">
        <v>61</v>
      </c>
      <c r="C14" s="20" t="s">
        <v>52</v>
      </c>
      <c r="D14" s="19">
        <v>138262</v>
      </c>
      <c r="E14" s="19">
        <v>131916</v>
      </c>
    </row>
    <row r="15" spans="1:6" x14ac:dyDescent="0.25">
      <c r="A15" s="20" t="s">
        <v>60</v>
      </c>
      <c r="B15" s="20" t="s">
        <v>62</v>
      </c>
      <c r="C15" s="20" t="s">
        <v>52</v>
      </c>
      <c r="D15" s="19">
        <v>234675</v>
      </c>
      <c r="E15" s="19">
        <v>267173</v>
      </c>
    </row>
    <row r="16" spans="1:6" x14ac:dyDescent="0.25">
      <c r="A16" s="20" t="s">
        <v>79</v>
      </c>
      <c r="B16" s="20" t="s">
        <v>80</v>
      </c>
      <c r="C16" s="20" t="s">
        <v>52</v>
      </c>
      <c r="D16" s="19">
        <v>262902</v>
      </c>
      <c r="E16" s="19">
        <v>86895</v>
      </c>
    </row>
    <row r="17" spans="1:6" x14ac:dyDescent="0.25">
      <c r="A17" s="20" t="s">
        <v>69</v>
      </c>
      <c r="B17" s="20" t="s">
        <v>70</v>
      </c>
      <c r="C17" s="20" t="s">
        <v>52</v>
      </c>
      <c r="D17" s="19">
        <v>207321</v>
      </c>
      <c r="E17" s="19">
        <v>36161</v>
      </c>
    </row>
    <row r="18" spans="1:6" x14ac:dyDescent="0.25">
      <c r="A18" s="20" t="s">
        <v>64</v>
      </c>
      <c r="B18" s="20" t="s">
        <v>64</v>
      </c>
      <c r="C18" s="20" t="s">
        <v>58</v>
      </c>
      <c r="D18" s="19">
        <v>75000</v>
      </c>
      <c r="E18" s="19">
        <v>0</v>
      </c>
    </row>
    <row r="19" spans="1:6" x14ac:dyDescent="0.25">
      <c r="A19" s="20" t="s">
        <v>16</v>
      </c>
      <c r="B19" s="20" t="s">
        <v>17</v>
      </c>
      <c r="C19" s="20" t="s">
        <v>18</v>
      </c>
      <c r="D19" s="19">
        <v>273368</v>
      </c>
      <c r="E19" s="19">
        <v>0</v>
      </c>
    </row>
    <row r="20" spans="1:6" x14ac:dyDescent="0.25">
      <c r="A20" s="20" t="s">
        <v>50</v>
      </c>
      <c r="B20" s="20" t="s">
        <v>51</v>
      </c>
      <c r="C20" s="20" t="s">
        <v>52</v>
      </c>
      <c r="D20" s="19">
        <v>153314.41</v>
      </c>
      <c r="E20" s="19">
        <v>61438</v>
      </c>
    </row>
    <row r="21" spans="1:6" x14ac:dyDescent="0.25">
      <c r="A21" s="20" t="s">
        <v>87</v>
      </c>
      <c r="B21" s="20" t="s">
        <v>88</v>
      </c>
      <c r="C21" s="20" t="s">
        <v>58</v>
      </c>
      <c r="D21" s="19">
        <v>100000</v>
      </c>
      <c r="E21" s="19">
        <v>0</v>
      </c>
    </row>
    <row r="22" spans="1:6" x14ac:dyDescent="0.25">
      <c r="A22" s="20" t="s">
        <v>91</v>
      </c>
      <c r="B22" s="20" t="s">
        <v>92</v>
      </c>
      <c r="C22" s="20" t="s">
        <v>52</v>
      </c>
      <c r="D22" s="19">
        <v>207508</v>
      </c>
      <c r="E22" s="19">
        <v>207508</v>
      </c>
    </row>
    <row r="23" spans="1:6" x14ac:dyDescent="0.25">
      <c r="A23" s="20" t="s">
        <v>83</v>
      </c>
      <c r="B23" s="20" t="s">
        <v>84</v>
      </c>
      <c r="C23" s="20" t="s">
        <v>58</v>
      </c>
      <c r="D23" s="19">
        <v>347821</v>
      </c>
      <c r="E23" s="19">
        <v>0</v>
      </c>
      <c r="F23" s="13" t="s">
        <v>107</v>
      </c>
    </row>
    <row r="24" spans="1:6" x14ac:dyDescent="0.25">
      <c r="A24" s="20" t="s">
        <v>85</v>
      </c>
      <c r="B24" s="20" t="s">
        <v>86</v>
      </c>
      <c r="C24" s="20" t="s">
        <v>52</v>
      </c>
      <c r="D24" s="19">
        <v>537000</v>
      </c>
      <c r="E24" s="19">
        <v>29036</v>
      </c>
    </row>
    <row r="25" spans="1:6" x14ac:dyDescent="0.25">
      <c r="A25" s="20" t="s">
        <v>93</v>
      </c>
      <c r="B25" s="20" t="s">
        <v>94</v>
      </c>
      <c r="C25" s="20" t="s">
        <v>18</v>
      </c>
      <c r="D25" s="19">
        <v>380240</v>
      </c>
      <c r="E25" s="19">
        <v>200235</v>
      </c>
    </row>
    <row r="26" spans="1:6" x14ac:dyDescent="0.25">
      <c r="A26" s="20" t="s">
        <v>71</v>
      </c>
      <c r="B26" s="20" t="s">
        <v>72</v>
      </c>
      <c r="C26" s="20" t="s">
        <v>52</v>
      </c>
      <c r="D26" s="19">
        <v>450000</v>
      </c>
      <c r="E26" s="19">
        <f>79000+151000</f>
        <v>230000</v>
      </c>
    </row>
    <row r="27" spans="1:6" x14ac:dyDescent="0.25">
      <c r="C27" s="18" t="s">
        <v>105</v>
      </c>
      <c r="D27" s="17">
        <f>SUM(D2:D26)</f>
        <v>6451342.8300000001</v>
      </c>
      <c r="E27" s="17">
        <f>SUM(E2:E26)</f>
        <v>3200000</v>
      </c>
    </row>
    <row r="28" spans="1:6" x14ac:dyDescent="0.25">
      <c r="E28" s="17"/>
    </row>
  </sheetData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workbookViewId="0">
      <selection activeCell="J17" sqref="J17"/>
    </sheetView>
  </sheetViews>
  <sheetFormatPr defaultRowHeight="12.5" x14ac:dyDescent="0.25"/>
  <cols>
    <col min="1" max="1" width="1.7265625" customWidth="1"/>
    <col min="2" max="4" width="50.7265625" style="10" customWidth="1"/>
    <col min="5" max="5" width="23.54296875" style="12" customWidth="1"/>
    <col min="6" max="6" width="18.26953125" bestFit="1" customWidth="1"/>
    <col min="7" max="7" width="16.81640625" bestFit="1" customWidth="1"/>
    <col min="8" max="8" width="19.54296875" bestFit="1" customWidth="1"/>
    <col min="9" max="9" width="19.81640625" bestFit="1" customWidth="1"/>
    <col min="10" max="10" width="19.1796875" bestFit="1" customWidth="1"/>
    <col min="11" max="11" width="8.81640625" style="12" customWidth="1"/>
    <col min="12" max="12" width="31.81640625" bestFit="1" customWidth="1"/>
    <col min="13" max="13" width="11.26953125" bestFit="1" customWidth="1"/>
    <col min="14" max="14" width="5.7265625" customWidth="1"/>
    <col min="15" max="15" width="50.7265625" customWidth="1"/>
    <col min="16" max="16" width="11.26953125" bestFit="1" customWidth="1"/>
    <col min="17" max="17" width="9.81640625" bestFit="1" customWidth="1"/>
    <col min="18" max="18" width="14.1796875" customWidth="1"/>
    <col min="19" max="19" width="9.81640625" bestFit="1" customWidth="1"/>
  </cols>
  <sheetData>
    <row r="1" spans="1:19" x14ac:dyDescent="0.25">
      <c r="H1" s="39" t="s">
        <v>122</v>
      </c>
    </row>
    <row r="2" spans="1:19" x14ac:dyDescent="0.25">
      <c r="G2" t="s">
        <v>119</v>
      </c>
      <c r="H2" s="55">
        <v>0.65</v>
      </c>
      <c r="J2" s="15"/>
    </row>
    <row r="3" spans="1:19" ht="15.5" x14ac:dyDescent="0.25">
      <c r="A3" s="27" t="s">
        <v>121</v>
      </c>
      <c r="G3" t="s">
        <v>117</v>
      </c>
      <c r="H3" s="55">
        <v>0.35</v>
      </c>
      <c r="I3" s="15" t="s">
        <v>139</v>
      </c>
      <c r="J3" s="15"/>
    </row>
    <row r="4" spans="1:19" x14ac:dyDescent="0.25">
      <c r="G4" t="s">
        <v>118</v>
      </c>
      <c r="H4" s="55">
        <v>0</v>
      </c>
      <c r="I4" s="15"/>
      <c r="J4" s="15"/>
    </row>
    <row r="5" spans="1:19" x14ac:dyDescent="0.25">
      <c r="B5" s="11" t="s">
        <v>123</v>
      </c>
      <c r="E5" s="10"/>
      <c r="F5" s="10"/>
      <c r="H5" s="72" t="s">
        <v>128</v>
      </c>
      <c r="K5" s="38"/>
    </row>
    <row r="6" spans="1:19" ht="13" x14ac:dyDescent="0.25">
      <c r="B6" s="24" t="s">
        <v>1</v>
      </c>
      <c r="C6" s="24" t="s">
        <v>0</v>
      </c>
      <c r="D6" s="24" t="s">
        <v>2</v>
      </c>
      <c r="E6" s="25" t="s">
        <v>114</v>
      </c>
      <c r="F6" s="25" t="s">
        <v>115</v>
      </c>
      <c r="G6" s="22" t="s">
        <v>105</v>
      </c>
      <c r="H6" s="72"/>
      <c r="I6" s="41" t="s">
        <v>127</v>
      </c>
      <c r="J6" s="42" t="s">
        <v>129</v>
      </c>
      <c r="K6" s="38"/>
      <c r="L6" s="67" t="s">
        <v>132</v>
      </c>
      <c r="M6" s="67" t="s">
        <v>135</v>
      </c>
      <c r="N6" s="26"/>
      <c r="O6" s="65" t="s">
        <v>133</v>
      </c>
      <c r="P6" s="67" t="s">
        <v>135</v>
      </c>
      <c r="Q6" s="67" t="s">
        <v>134</v>
      </c>
      <c r="R6" s="68" t="s">
        <v>136</v>
      </c>
      <c r="S6" s="67" t="s">
        <v>134</v>
      </c>
    </row>
    <row r="7" spans="1:19" ht="25" x14ac:dyDescent="0.25">
      <c r="B7" s="10" t="s">
        <v>61</v>
      </c>
      <c r="C7" s="10" t="s">
        <v>60</v>
      </c>
      <c r="D7" s="10" t="s">
        <v>52</v>
      </c>
      <c r="E7" s="14">
        <v>138262</v>
      </c>
      <c r="F7" s="14">
        <v>131916</v>
      </c>
      <c r="G7" s="9">
        <v>0.93142857142857149</v>
      </c>
      <c r="H7" s="40">
        <f>+IF(G7&gt;=0.8,$H$2*E7,IF(AND(G7&gt;0.6,G7&lt;0.8),$H$3*E7,$H$4*E7))</f>
        <v>89870.3</v>
      </c>
      <c r="I7" s="56">
        <v>135000</v>
      </c>
      <c r="J7" s="43">
        <f>IF(F7=0,0,I7-F7)</f>
        <v>3084</v>
      </c>
      <c r="L7" t="s">
        <v>126</v>
      </c>
      <c r="M7" s="12">
        <v>3672000</v>
      </c>
      <c r="O7" s="66" t="s">
        <v>58</v>
      </c>
      <c r="P7" s="12">
        <f>+SUMIF($D$7:$D$30,O7,$I$7:$I$30)</f>
        <v>929230.65</v>
      </c>
      <c r="Q7" s="15">
        <f>+P7/$P$11</f>
        <v>0.33213807602426249</v>
      </c>
      <c r="R7" s="5">
        <f>+COUNTIF($D$7:$D$30,O7)</f>
        <v>6</v>
      </c>
      <c r="S7" s="15">
        <f>+R7/$R$11</f>
        <v>0.25</v>
      </c>
    </row>
    <row r="8" spans="1:19" ht="25" x14ac:dyDescent="0.25">
      <c r="B8" s="10" t="s">
        <v>90</v>
      </c>
      <c r="C8" s="10" t="s">
        <v>89</v>
      </c>
      <c r="D8" s="10" t="s">
        <v>58</v>
      </c>
      <c r="E8" s="14">
        <v>1350000</v>
      </c>
      <c r="F8" s="14">
        <v>500000</v>
      </c>
      <c r="G8" s="9">
        <v>0.91999999999999993</v>
      </c>
      <c r="H8" s="40">
        <f t="shared" ref="H8:H30" si="0">+IF(G8&gt;=0.8,$H$2*E8,IF(AND(G8&gt;0.6,G8&lt;0.8),$H$3*E8,$H$4*E8))</f>
        <v>877500</v>
      </c>
      <c r="I8" s="56">
        <v>450000</v>
      </c>
      <c r="J8" s="43">
        <f t="shared" ref="J8:J30" si="1">IF(F8=0,0,I8-F8)</f>
        <v>-50000</v>
      </c>
      <c r="L8" t="s">
        <v>124</v>
      </c>
      <c r="M8" s="37">
        <v>851411</v>
      </c>
      <c r="O8" s="66" t="s">
        <v>77</v>
      </c>
      <c r="P8" s="12">
        <f t="shared" ref="P8:P10" si="2">+SUMIF($D$7:$D$30,O8,$I$7:$I$30)</f>
        <v>77900</v>
      </c>
      <c r="Q8" s="15">
        <f t="shared" ref="Q8:Q11" si="3">+P8/$P$11</f>
        <v>2.7844062313581722E-2</v>
      </c>
      <c r="R8" s="5">
        <f t="shared" ref="R8:R10" si="4">+COUNTIF($D$7:$D$30,O8)</f>
        <v>1</v>
      </c>
      <c r="S8" s="15">
        <f t="shared" ref="S8:S11" si="5">+R8/$R$11</f>
        <v>4.1666666666666664E-2</v>
      </c>
    </row>
    <row r="9" spans="1:19" ht="25" x14ac:dyDescent="0.25">
      <c r="B9" s="10" t="s">
        <v>54</v>
      </c>
      <c r="C9" s="10" t="s">
        <v>138</v>
      </c>
      <c r="D9" s="10" t="s">
        <v>18</v>
      </c>
      <c r="E9" s="14">
        <v>143019</v>
      </c>
      <c r="F9" s="14">
        <v>113019</v>
      </c>
      <c r="G9" s="9">
        <v>0.91846153846153844</v>
      </c>
      <c r="H9" s="40">
        <f t="shared" si="0"/>
        <v>92962.35</v>
      </c>
      <c r="I9" s="56">
        <v>110000</v>
      </c>
      <c r="J9" s="43">
        <f t="shared" si="1"/>
        <v>-3019</v>
      </c>
      <c r="L9" t="s">
        <v>125</v>
      </c>
      <c r="M9" s="14">
        <f>+M7-M8</f>
        <v>2820589</v>
      </c>
      <c r="O9" s="66" t="s">
        <v>18</v>
      </c>
      <c r="P9" s="12">
        <f t="shared" si="2"/>
        <v>477971.3</v>
      </c>
      <c r="Q9" s="15">
        <f t="shared" si="3"/>
        <v>0.17084290964446294</v>
      </c>
      <c r="R9" s="5">
        <f t="shared" si="4"/>
        <v>5</v>
      </c>
      <c r="S9" s="15">
        <f t="shared" si="5"/>
        <v>0.20833333333333334</v>
      </c>
    </row>
    <row r="10" spans="1:19" ht="25" x14ac:dyDescent="0.25">
      <c r="B10" s="10" t="s">
        <v>78</v>
      </c>
      <c r="C10" s="10" t="s">
        <v>75</v>
      </c>
      <c r="D10" s="10" t="s">
        <v>58</v>
      </c>
      <c r="E10" s="14">
        <v>28882</v>
      </c>
      <c r="F10" s="14">
        <v>25000</v>
      </c>
      <c r="G10" s="9">
        <v>0.9182481751824817</v>
      </c>
      <c r="H10" s="40">
        <f t="shared" si="0"/>
        <v>18773.3</v>
      </c>
      <c r="I10" s="56">
        <f t="shared" ref="I10:I15" si="6">+F10</f>
        <v>25000</v>
      </c>
      <c r="J10" s="43">
        <f t="shared" si="1"/>
        <v>0</v>
      </c>
      <c r="L10" t="s">
        <v>130</v>
      </c>
      <c r="M10" s="53">
        <f>+I32</f>
        <v>2797723.9499999997</v>
      </c>
      <c r="O10" s="66" t="s">
        <v>52</v>
      </c>
      <c r="P10" s="37">
        <f t="shared" si="2"/>
        <v>1312622</v>
      </c>
      <c r="Q10" s="61">
        <f t="shared" si="3"/>
        <v>0.46917495201769277</v>
      </c>
      <c r="R10" s="63">
        <f t="shared" si="4"/>
        <v>12</v>
      </c>
      <c r="S10" s="61">
        <f t="shared" si="5"/>
        <v>0.5</v>
      </c>
    </row>
    <row r="11" spans="1:19" ht="25" x14ac:dyDescent="0.25">
      <c r="B11" s="10" t="s">
        <v>76</v>
      </c>
      <c r="C11" t="s">
        <v>75</v>
      </c>
      <c r="D11" s="10" t="s">
        <v>77</v>
      </c>
      <c r="E11" s="14">
        <v>104144</v>
      </c>
      <c r="F11" s="14">
        <v>77900</v>
      </c>
      <c r="G11" s="9">
        <v>0.89692307692307693</v>
      </c>
      <c r="H11" s="40">
        <f t="shared" si="0"/>
        <v>67693.600000000006</v>
      </c>
      <c r="I11" s="56">
        <f t="shared" si="6"/>
        <v>77900</v>
      </c>
      <c r="J11" s="43">
        <f t="shared" si="1"/>
        <v>0</v>
      </c>
      <c r="L11" s="26" t="s">
        <v>131</v>
      </c>
      <c r="M11" s="29">
        <f>+M9-M10</f>
        <v>22865.050000000279</v>
      </c>
      <c r="N11" s="26"/>
      <c r="O11" s="54" t="s">
        <v>105</v>
      </c>
      <c r="P11" s="30">
        <f>+SUM(P7:P10)</f>
        <v>2797723.95</v>
      </c>
      <c r="Q11" s="64">
        <f t="shared" si="3"/>
        <v>1</v>
      </c>
      <c r="R11" s="62">
        <f>+SUM(R7:R10)</f>
        <v>24</v>
      </c>
      <c r="S11" s="64">
        <f t="shared" si="5"/>
        <v>1</v>
      </c>
    </row>
    <row r="12" spans="1:19" ht="25" x14ac:dyDescent="0.25">
      <c r="B12" s="10" t="s">
        <v>62</v>
      </c>
      <c r="C12" s="10" t="s">
        <v>60</v>
      </c>
      <c r="D12" s="10" t="s">
        <v>52</v>
      </c>
      <c r="E12" s="14">
        <v>234675</v>
      </c>
      <c r="F12" s="14">
        <v>267173</v>
      </c>
      <c r="G12" s="9">
        <v>0.89428571428571435</v>
      </c>
      <c r="H12" s="40">
        <f t="shared" si="0"/>
        <v>152538.75</v>
      </c>
      <c r="I12" s="56">
        <f>+F12</f>
        <v>267173</v>
      </c>
      <c r="J12" s="43">
        <f t="shared" si="1"/>
        <v>0</v>
      </c>
    </row>
    <row r="13" spans="1:19" x14ac:dyDescent="0.25">
      <c r="B13" s="10" t="s">
        <v>97</v>
      </c>
      <c r="C13" s="10" t="s">
        <v>138</v>
      </c>
      <c r="D13" s="10" t="s">
        <v>52</v>
      </c>
      <c r="E13" s="14">
        <v>153000</v>
      </c>
      <c r="F13" s="14">
        <v>153000</v>
      </c>
      <c r="G13" s="9">
        <v>0.88615384615384618</v>
      </c>
      <c r="H13" s="40">
        <f t="shared" si="0"/>
        <v>99450</v>
      </c>
      <c r="I13" s="56">
        <f t="shared" si="6"/>
        <v>153000</v>
      </c>
      <c r="J13" s="43">
        <f t="shared" si="1"/>
        <v>0</v>
      </c>
    </row>
    <row r="14" spans="1:19" x14ac:dyDescent="0.25">
      <c r="B14" s="10" t="s">
        <v>98</v>
      </c>
      <c r="C14" s="10" t="s">
        <v>79</v>
      </c>
      <c r="D14" s="10" t="s">
        <v>52</v>
      </c>
      <c r="E14" s="14">
        <v>262902</v>
      </c>
      <c r="F14" s="14">
        <v>86895</v>
      </c>
      <c r="G14" s="9">
        <v>0.88307692307692309</v>
      </c>
      <c r="H14" s="40">
        <f t="shared" si="0"/>
        <v>170886.30000000002</v>
      </c>
      <c r="I14" s="56">
        <f t="shared" si="6"/>
        <v>86895</v>
      </c>
      <c r="J14" s="43">
        <f t="shared" si="1"/>
        <v>0</v>
      </c>
    </row>
    <row r="15" spans="1:19" ht="25" x14ac:dyDescent="0.25">
      <c r="B15" s="10" t="s">
        <v>57</v>
      </c>
      <c r="C15" s="10" t="s">
        <v>56</v>
      </c>
      <c r="D15" s="10" t="s">
        <v>58</v>
      </c>
      <c r="E15" s="14">
        <v>170910.67</v>
      </c>
      <c r="F15" s="14">
        <v>193147</v>
      </c>
      <c r="G15" s="9">
        <v>0.86</v>
      </c>
      <c r="H15" s="40">
        <f t="shared" si="0"/>
        <v>111091.93550000001</v>
      </c>
      <c r="I15" s="56">
        <f t="shared" si="6"/>
        <v>193147</v>
      </c>
      <c r="J15" s="43">
        <f t="shared" si="1"/>
        <v>0</v>
      </c>
    </row>
    <row r="16" spans="1:19" ht="25" x14ac:dyDescent="0.25">
      <c r="B16" s="10" t="s">
        <v>84</v>
      </c>
      <c r="C16" s="10" t="s">
        <v>137</v>
      </c>
      <c r="D16" s="10" t="s">
        <v>58</v>
      </c>
      <c r="E16" s="14">
        <v>347821</v>
      </c>
      <c r="F16" s="14">
        <v>0</v>
      </c>
      <c r="G16" s="9">
        <v>0.8569230769230769</v>
      </c>
      <c r="H16" s="40">
        <f t="shared" si="0"/>
        <v>226083.65</v>
      </c>
      <c r="I16" s="56">
        <f>+H16</f>
        <v>226083.65</v>
      </c>
      <c r="J16" s="43">
        <f t="shared" si="1"/>
        <v>0</v>
      </c>
    </row>
    <row r="17" spans="2:11" ht="25" x14ac:dyDescent="0.25">
      <c r="B17" s="10" t="s">
        <v>74</v>
      </c>
      <c r="C17" s="10" t="s">
        <v>73</v>
      </c>
      <c r="D17" s="10" t="s">
        <v>18</v>
      </c>
      <c r="E17" s="14">
        <v>18550</v>
      </c>
      <c r="F17" s="14">
        <v>0</v>
      </c>
      <c r="G17" s="9">
        <v>0.84769230769230774</v>
      </c>
      <c r="H17" s="40">
        <f t="shared" si="0"/>
        <v>12057.5</v>
      </c>
      <c r="I17" s="56">
        <f>+H17</f>
        <v>12057.5</v>
      </c>
      <c r="J17" s="43">
        <f t="shared" si="1"/>
        <v>0</v>
      </c>
    </row>
    <row r="18" spans="2:11" ht="12" customHeight="1" x14ac:dyDescent="0.25">
      <c r="B18" s="10" t="s">
        <v>66</v>
      </c>
      <c r="C18" s="10" t="s">
        <v>65</v>
      </c>
      <c r="D18" s="10" t="s">
        <v>52</v>
      </c>
      <c r="E18" s="14">
        <v>46956</v>
      </c>
      <c r="F18" s="14">
        <v>36161</v>
      </c>
      <c r="G18" s="9">
        <v>0.84000000000000008</v>
      </c>
      <c r="H18" s="40">
        <f t="shared" si="0"/>
        <v>30521.4</v>
      </c>
      <c r="I18" s="56">
        <f>+F18</f>
        <v>36161</v>
      </c>
      <c r="J18" s="43">
        <f t="shared" si="1"/>
        <v>0</v>
      </c>
    </row>
    <row r="19" spans="2:11" ht="25" x14ac:dyDescent="0.25">
      <c r="B19" s="10" t="s">
        <v>59</v>
      </c>
      <c r="C19" s="10" t="s">
        <v>56</v>
      </c>
      <c r="D19" s="10" t="s">
        <v>52</v>
      </c>
      <c r="E19" s="14">
        <v>102083.75</v>
      </c>
      <c r="F19" s="14">
        <v>0</v>
      </c>
      <c r="G19" s="9">
        <v>0.83000000000000007</v>
      </c>
      <c r="H19" s="40">
        <f t="shared" si="0"/>
        <v>66354.4375</v>
      </c>
      <c r="I19" s="56">
        <v>65000</v>
      </c>
      <c r="J19" s="43">
        <f t="shared" si="1"/>
        <v>0</v>
      </c>
    </row>
    <row r="20" spans="2:11" x14ac:dyDescent="0.25">
      <c r="B20" s="10" t="s">
        <v>51</v>
      </c>
      <c r="C20" s="10" t="s">
        <v>50</v>
      </c>
      <c r="D20" s="10" t="s">
        <v>52</v>
      </c>
      <c r="E20" s="14">
        <v>153314.41</v>
      </c>
      <c r="F20" s="14">
        <v>61438</v>
      </c>
      <c r="G20" s="9">
        <v>0.82857142857142863</v>
      </c>
      <c r="H20" s="40">
        <f t="shared" si="0"/>
        <v>99654.366500000004</v>
      </c>
      <c r="I20" s="56">
        <f t="shared" ref="I20:I25" si="7">+F20</f>
        <v>61438</v>
      </c>
      <c r="J20" s="43">
        <f t="shared" si="1"/>
        <v>0</v>
      </c>
    </row>
    <row r="21" spans="2:11" x14ac:dyDescent="0.25">
      <c r="B21" s="10" t="s">
        <v>99</v>
      </c>
      <c r="C21" s="10" t="s">
        <v>85</v>
      </c>
      <c r="D21" s="10" t="s">
        <v>52</v>
      </c>
      <c r="E21" s="14">
        <v>537000</v>
      </c>
      <c r="F21" s="14">
        <v>29036</v>
      </c>
      <c r="G21" s="9">
        <v>0.82</v>
      </c>
      <c r="H21" s="40">
        <f t="shared" si="0"/>
        <v>349050</v>
      </c>
      <c r="I21" s="56">
        <f>+F21</f>
        <v>29036</v>
      </c>
      <c r="J21" s="43">
        <f t="shared" si="1"/>
        <v>0</v>
      </c>
    </row>
    <row r="22" spans="2:11" ht="25" x14ac:dyDescent="0.25">
      <c r="B22" s="10" t="s">
        <v>68</v>
      </c>
      <c r="C22" s="10" t="s">
        <v>95</v>
      </c>
      <c r="D22" s="10" t="s">
        <v>18</v>
      </c>
      <c r="E22" s="14">
        <v>99975</v>
      </c>
      <c r="F22" s="14">
        <v>0</v>
      </c>
      <c r="G22" s="9">
        <v>0.80615384615384611</v>
      </c>
      <c r="H22" s="40">
        <f t="shared" si="0"/>
        <v>64983.75</v>
      </c>
      <c r="I22" s="56">
        <v>60000</v>
      </c>
      <c r="J22" s="43">
        <f t="shared" si="1"/>
        <v>0</v>
      </c>
    </row>
    <row r="23" spans="2:11" ht="25" x14ac:dyDescent="0.25">
      <c r="B23" s="10" t="s">
        <v>94</v>
      </c>
      <c r="C23" s="10" t="s">
        <v>93</v>
      </c>
      <c r="D23" s="10" t="s">
        <v>18</v>
      </c>
      <c r="E23" s="14">
        <v>380240</v>
      </c>
      <c r="F23" s="14">
        <v>200235</v>
      </c>
      <c r="G23" s="9">
        <v>0.80166666666666675</v>
      </c>
      <c r="H23" s="40">
        <f t="shared" si="0"/>
        <v>247156</v>
      </c>
      <c r="I23" s="56">
        <f t="shared" si="7"/>
        <v>200235</v>
      </c>
      <c r="J23" s="43">
        <f t="shared" si="1"/>
        <v>0</v>
      </c>
    </row>
    <row r="24" spans="2:11" x14ac:dyDescent="0.25">
      <c r="B24" s="10" t="s">
        <v>72</v>
      </c>
      <c r="C24" s="10" t="s">
        <v>96</v>
      </c>
      <c r="D24" s="10" t="s">
        <v>52</v>
      </c>
      <c r="E24" s="14">
        <v>450000</v>
      </c>
      <c r="F24" s="14">
        <v>230000</v>
      </c>
      <c r="G24" s="9">
        <v>0.77846153846153843</v>
      </c>
      <c r="H24" s="40">
        <f t="shared" si="0"/>
        <v>157500</v>
      </c>
      <c r="I24" s="56">
        <f t="shared" si="7"/>
        <v>230000</v>
      </c>
      <c r="J24" s="43">
        <f t="shared" si="1"/>
        <v>0</v>
      </c>
    </row>
    <row r="25" spans="2:11" x14ac:dyDescent="0.25">
      <c r="B25" s="10" t="s">
        <v>100</v>
      </c>
      <c r="C25" s="10" t="s">
        <v>91</v>
      </c>
      <c r="D25" s="10" t="s">
        <v>52</v>
      </c>
      <c r="E25" s="14">
        <v>207508</v>
      </c>
      <c r="F25" s="14">
        <v>207508</v>
      </c>
      <c r="G25" s="9">
        <v>0.74153846153846159</v>
      </c>
      <c r="H25" s="40">
        <f t="shared" si="0"/>
        <v>72627.799999999988</v>
      </c>
      <c r="I25" s="56">
        <f t="shared" si="7"/>
        <v>207508</v>
      </c>
      <c r="J25" s="43">
        <f t="shared" si="1"/>
        <v>0</v>
      </c>
    </row>
    <row r="26" spans="2:11" ht="25" x14ac:dyDescent="0.25">
      <c r="B26" s="10" t="s">
        <v>17</v>
      </c>
      <c r="C26" s="10" t="s">
        <v>16</v>
      </c>
      <c r="D26" s="10" t="s">
        <v>18</v>
      </c>
      <c r="E26" s="14">
        <v>273368</v>
      </c>
      <c r="F26" s="14">
        <v>0</v>
      </c>
      <c r="G26" s="9">
        <v>0.69000000000000006</v>
      </c>
      <c r="H26" s="40">
        <f t="shared" si="0"/>
        <v>95678.799999999988</v>
      </c>
      <c r="I26" s="56">
        <f>+H26</f>
        <v>95678.799999999988</v>
      </c>
      <c r="J26" s="43">
        <f t="shared" si="1"/>
        <v>0</v>
      </c>
    </row>
    <row r="27" spans="2:11" ht="25" x14ac:dyDescent="0.25">
      <c r="B27" s="10" t="s">
        <v>101</v>
      </c>
      <c r="C27" s="10" t="s">
        <v>87</v>
      </c>
      <c r="D27" s="10" t="s">
        <v>58</v>
      </c>
      <c r="E27" s="14">
        <v>100000</v>
      </c>
      <c r="F27" s="14">
        <v>0</v>
      </c>
      <c r="G27" s="9">
        <v>0.68923076923076931</v>
      </c>
      <c r="H27" s="40">
        <f t="shared" si="0"/>
        <v>35000</v>
      </c>
      <c r="I27" s="56">
        <f>+H27</f>
        <v>35000</v>
      </c>
      <c r="J27" s="43">
        <f t="shared" si="1"/>
        <v>0</v>
      </c>
    </row>
    <row r="28" spans="2:11" x14ac:dyDescent="0.25">
      <c r="B28" s="10" t="s">
        <v>70</v>
      </c>
      <c r="C28" s="10" t="s">
        <v>69</v>
      </c>
      <c r="D28" s="10" t="s">
        <v>52</v>
      </c>
      <c r="E28" s="14">
        <v>207321</v>
      </c>
      <c r="F28" s="14">
        <v>36161</v>
      </c>
      <c r="G28" s="9">
        <v>0.68769230769230771</v>
      </c>
      <c r="H28" s="40">
        <f t="shared" si="0"/>
        <v>72562.349999999991</v>
      </c>
      <c r="I28" s="56">
        <f t="shared" ref="I28" si="8">+F28</f>
        <v>36161</v>
      </c>
      <c r="J28" s="43">
        <f t="shared" si="1"/>
        <v>0</v>
      </c>
    </row>
    <row r="29" spans="2:11" x14ac:dyDescent="0.25">
      <c r="B29" s="10" t="s">
        <v>102</v>
      </c>
      <c r="C29" s="10" t="s">
        <v>81</v>
      </c>
      <c r="D29" s="10" t="s">
        <v>52</v>
      </c>
      <c r="E29" s="14">
        <v>15000</v>
      </c>
      <c r="F29" s="14">
        <v>0</v>
      </c>
      <c r="G29" s="9">
        <v>0.60571428571428565</v>
      </c>
      <c r="H29" s="40">
        <f t="shared" si="0"/>
        <v>5250</v>
      </c>
      <c r="I29" s="56">
        <f>+H29</f>
        <v>5250</v>
      </c>
      <c r="J29" s="43">
        <f t="shared" si="1"/>
        <v>0</v>
      </c>
    </row>
    <row r="30" spans="2:11" ht="25" x14ac:dyDescent="0.25">
      <c r="B30" s="10" t="s">
        <v>103</v>
      </c>
      <c r="C30" s="10" t="s">
        <v>63</v>
      </c>
      <c r="D30" s="10" t="s">
        <v>58</v>
      </c>
      <c r="E30" s="14">
        <v>75000</v>
      </c>
      <c r="F30" s="14">
        <v>0</v>
      </c>
      <c r="G30" s="9">
        <v>0.36769230769230765</v>
      </c>
      <c r="H30" s="40">
        <f t="shared" si="0"/>
        <v>0</v>
      </c>
      <c r="I30" s="56">
        <v>0</v>
      </c>
      <c r="J30" s="43">
        <f t="shared" si="1"/>
        <v>0</v>
      </c>
    </row>
    <row r="32" spans="2:11" s="26" customFormat="1" ht="13" x14ac:dyDescent="0.25">
      <c r="B32" s="28"/>
      <c r="C32" s="28"/>
      <c r="D32" s="57" t="s">
        <v>105</v>
      </c>
      <c r="E32" s="58">
        <f>+SUM(E7:E30)</f>
        <v>5599931.8300000001</v>
      </c>
      <c r="F32" s="59"/>
      <c r="G32" s="59"/>
      <c r="H32" s="58">
        <f>+SUM(H7:H30)</f>
        <v>3215246.5894999998</v>
      </c>
      <c r="I32" s="60">
        <f>+SUM(I7:I30)</f>
        <v>2797723.9499999997</v>
      </c>
      <c r="J32" s="29"/>
      <c r="K32" s="30"/>
    </row>
  </sheetData>
  <sheetProtection algorithmName="SHA-512" hashValue="iUn0vmmsWn6/MEwdkditlLazMzovSnqthMKoktIcw/igy0dLowd05Jg3PVg+lVFIGXADWWg9ujRp1QRBC3njFw==" saltValue="C2fAh3mJYiIzpcmvexHuuA==" spinCount="100000" sheet="1" objects="1" scenarios="1"/>
  <mergeCells count="1">
    <mergeCell ref="H5:H6"/>
  </mergeCells>
  <conditionalFormatting pivot="1">
    <cfRule type="cellIs" dxfId="253" priority="13" operator="between">
      <formula>1</formula>
      <formula>0.8</formula>
    </cfRule>
  </conditionalFormatting>
  <conditionalFormatting pivot="1">
    <cfRule type="cellIs" dxfId="252" priority="12" operator="between">
      <formula>0.799</formula>
      <formula>0.6</formula>
    </cfRule>
  </conditionalFormatting>
  <conditionalFormatting pivot="1">
    <cfRule type="cellIs" dxfId="251" priority="11" operator="lessThan">
      <formula>0.6</formula>
    </cfRule>
  </conditionalFormatting>
  <conditionalFormatting sqref="G2">
    <cfRule type="containsText" dxfId="250" priority="4" operator="containsText" text="Greater than 80%">
      <formula>NOT(ISERROR(SEARCH("Greater than 80%",G2)))</formula>
    </cfRule>
    <cfRule type="containsText" dxfId="249" priority="9" operator="containsText" text="Great than 80%">
      <formula>NOT(ISERROR(SEARCH("Great than 80%",G2)))</formula>
    </cfRule>
  </conditionalFormatting>
  <conditionalFormatting sqref="G3">
    <cfRule type="containsText" dxfId="248" priority="8" operator="containsText" text="Between 60%-79%">
      <formula>NOT(ISERROR(SEARCH("Between 60%-79%",G3)))</formula>
    </cfRule>
  </conditionalFormatting>
  <conditionalFormatting sqref="G4">
    <cfRule type="containsText" dxfId="247" priority="7" operator="containsText" text="Less than 60%">
      <formula>NOT(ISERROR(SEARCH("Less than 60%",G4)))</formula>
    </cfRule>
  </conditionalFormatting>
  <conditionalFormatting pivot="1" sqref="G7:G30">
    <cfRule type="cellIs" dxfId="246" priority="3" operator="greaterThan">
      <formula>0.8</formula>
    </cfRule>
  </conditionalFormatting>
  <conditionalFormatting pivot="1" sqref="G7:G30">
    <cfRule type="cellIs" dxfId="245" priority="2" operator="lessThan">
      <formula>0.6</formula>
    </cfRule>
  </conditionalFormatting>
  <conditionalFormatting pivot="1" sqref="G7:G30">
    <cfRule type="cellIs" dxfId="244" priority="1" operator="between">
      <formula>0.799</formula>
      <formula>0.6</formula>
    </cfRule>
  </conditionalFormatting>
  <pageMargins left="0.7" right="0.7" top="0.75" bottom="0.75" header="0.3" footer="0.3"/>
  <pageSetup orientation="portrait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"/>
  <sheetViews>
    <sheetView zoomScaleNormal="100" workbookViewId="0">
      <pane ySplit="1" topLeftCell="A2" activePane="bottomLeft" state="frozen"/>
      <selection pane="bottomLeft" activeCell="B31" sqref="B31"/>
    </sheetView>
  </sheetViews>
  <sheetFormatPr defaultRowHeight="12.5" x14ac:dyDescent="0.25"/>
  <cols>
    <col min="1" max="1" width="66.54296875" customWidth="1"/>
    <col min="2" max="2" width="88.7265625" customWidth="1"/>
    <col min="3" max="3" width="71.81640625" customWidth="1"/>
    <col min="4" max="4" width="16.54296875" customWidth="1"/>
    <col min="5" max="5" width="15.81640625" style="8" bestFit="1" customWidth="1"/>
    <col min="6" max="6" width="9.7265625" style="8" bestFit="1" customWidth="1"/>
    <col min="7" max="7" width="17.26953125" style="8" bestFit="1" customWidth="1"/>
    <col min="8" max="8" width="11.453125" style="8" bestFit="1" customWidth="1"/>
    <col min="9" max="9" width="11.7265625" style="8" bestFit="1" customWidth="1"/>
    <col min="10" max="10" width="13.81640625" style="8" bestFit="1" customWidth="1"/>
    <col min="11" max="11" width="10.453125" style="8" bestFit="1" customWidth="1"/>
    <col min="12" max="12" width="16.26953125" style="8" bestFit="1" customWidth="1"/>
    <col min="13" max="13" width="11.26953125" style="8" bestFit="1" customWidth="1"/>
    <col min="14" max="14" width="16.453125" style="8" bestFit="1" customWidth="1"/>
    <col min="15" max="16" width="19.81640625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1" t="s">
        <v>14</v>
      </c>
      <c r="P1" s="1" t="s">
        <v>15</v>
      </c>
    </row>
    <row r="2" spans="1:16" x14ac:dyDescent="0.25">
      <c r="A2" s="2" t="s">
        <v>16</v>
      </c>
      <c r="B2" s="2" t="s">
        <v>17</v>
      </c>
      <c r="C2" s="2" t="s">
        <v>18</v>
      </c>
      <c r="D2" s="3">
        <v>273368</v>
      </c>
      <c r="E2" s="7">
        <v>5</v>
      </c>
      <c r="F2" s="7">
        <v>4</v>
      </c>
      <c r="G2" s="7">
        <v>4</v>
      </c>
      <c r="H2" s="7">
        <v>5</v>
      </c>
      <c r="I2" s="7">
        <v>5</v>
      </c>
      <c r="J2" s="7">
        <v>5</v>
      </c>
      <c r="K2" s="7">
        <v>3</v>
      </c>
      <c r="L2" s="7">
        <v>4</v>
      </c>
      <c r="M2" s="7">
        <v>4</v>
      </c>
      <c r="N2" s="7">
        <v>4</v>
      </c>
      <c r="O2" s="2" t="s">
        <v>19</v>
      </c>
      <c r="P2" s="2" t="s">
        <v>20</v>
      </c>
    </row>
    <row r="3" spans="1:16" x14ac:dyDescent="0.25">
      <c r="A3" s="2" t="s">
        <v>16</v>
      </c>
      <c r="B3" s="2" t="s">
        <v>17</v>
      </c>
      <c r="C3" s="2" t="s">
        <v>18</v>
      </c>
      <c r="D3" s="3">
        <v>273368</v>
      </c>
      <c r="E3" s="7">
        <v>4</v>
      </c>
      <c r="F3" s="7">
        <v>4</v>
      </c>
      <c r="G3" s="7">
        <v>4</v>
      </c>
      <c r="H3" s="7">
        <v>4</v>
      </c>
      <c r="I3" s="7">
        <v>4</v>
      </c>
      <c r="J3" s="7">
        <v>4</v>
      </c>
      <c r="K3" s="7">
        <v>4</v>
      </c>
      <c r="L3" s="7">
        <v>3</v>
      </c>
      <c r="M3" s="7">
        <v>4</v>
      </c>
      <c r="N3" s="7">
        <v>4</v>
      </c>
      <c r="O3" s="2" t="s">
        <v>21</v>
      </c>
      <c r="P3" s="2" t="s">
        <v>22</v>
      </c>
    </row>
    <row r="4" spans="1:16" x14ac:dyDescent="0.25">
      <c r="A4" s="2" t="s">
        <v>16</v>
      </c>
      <c r="B4" s="2" t="s">
        <v>17</v>
      </c>
      <c r="C4" s="2" t="s">
        <v>18</v>
      </c>
      <c r="D4" s="3">
        <v>273368</v>
      </c>
      <c r="E4" s="7">
        <v>4</v>
      </c>
      <c r="F4" s="7">
        <v>3</v>
      </c>
      <c r="G4" s="7">
        <v>4</v>
      </c>
      <c r="H4" s="7">
        <v>3</v>
      </c>
      <c r="I4" s="7">
        <v>4</v>
      </c>
      <c r="J4" s="7">
        <v>4</v>
      </c>
      <c r="K4" s="7">
        <v>3</v>
      </c>
      <c r="L4" s="7">
        <v>4</v>
      </c>
      <c r="M4" s="7">
        <v>3</v>
      </c>
      <c r="N4" s="7">
        <v>4</v>
      </c>
      <c r="O4" s="2" t="s">
        <v>23</v>
      </c>
      <c r="P4" s="2" t="s">
        <v>24</v>
      </c>
    </row>
    <row r="5" spans="1:16" x14ac:dyDescent="0.25">
      <c r="A5" s="2" t="s">
        <v>16</v>
      </c>
      <c r="B5" s="2" t="s">
        <v>17</v>
      </c>
      <c r="C5" s="2" t="s">
        <v>18</v>
      </c>
      <c r="D5" s="3">
        <v>273368</v>
      </c>
      <c r="E5" s="7">
        <v>3</v>
      </c>
      <c r="F5" s="7">
        <v>2</v>
      </c>
      <c r="G5" s="7">
        <v>2</v>
      </c>
      <c r="H5" s="7">
        <v>2</v>
      </c>
      <c r="I5" s="7">
        <v>2</v>
      </c>
      <c r="J5" s="7">
        <v>2</v>
      </c>
      <c r="K5" s="7">
        <v>2</v>
      </c>
      <c r="L5" s="7">
        <v>2</v>
      </c>
      <c r="M5" s="7">
        <v>2</v>
      </c>
      <c r="N5" s="7">
        <v>2</v>
      </c>
      <c r="O5" s="2" t="s">
        <v>25</v>
      </c>
      <c r="P5" s="2" t="s">
        <v>26</v>
      </c>
    </row>
    <row r="6" spans="1:16" x14ac:dyDescent="0.25">
      <c r="A6" s="2" t="s">
        <v>16</v>
      </c>
      <c r="B6" s="2" t="s">
        <v>17</v>
      </c>
      <c r="C6" s="2" t="s">
        <v>18</v>
      </c>
      <c r="D6" s="3">
        <v>273368</v>
      </c>
      <c r="E6" s="7">
        <v>4</v>
      </c>
      <c r="F6" s="7">
        <v>4</v>
      </c>
      <c r="G6" s="7">
        <v>4</v>
      </c>
      <c r="H6" s="7">
        <v>3</v>
      </c>
      <c r="I6" s="7">
        <v>3</v>
      </c>
      <c r="J6" s="7">
        <v>3</v>
      </c>
      <c r="K6" s="7">
        <v>3</v>
      </c>
      <c r="L6" s="7">
        <v>3</v>
      </c>
      <c r="M6" s="7">
        <v>3</v>
      </c>
      <c r="N6" s="7">
        <v>4</v>
      </c>
      <c r="O6" s="2" t="s">
        <v>27</v>
      </c>
      <c r="P6" s="2" t="s">
        <v>28</v>
      </c>
    </row>
    <row r="7" spans="1:16" x14ac:dyDescent="0.25">
      <c r="A7" s="2" t="s">
        <v>16</v>
      </c>
      <c r="B7" s="2" t="s">
        <v>17</v>
      </c>
      <c r="C7" s="2" t="s">
        <v>18</v>
      </c>
      <c r="D7" s="3">
        <v>273368</v>
      </c>
      <c r="E7" s="7">
        <v>4</v>
      </c>
      <c r="F7" s="7">
        <v>3</v>
      </c>
      <c r="G7" s="7">
        <v>3</v>
      </c>
      <c r="H7" s="7">
        <v>3</v>
      </c>
      <c r="I7" s="7">
        <v>3</v>
      </c>
      <c r="J7" s="7">
        <v>3</v>
      </c>
      <c r="K7" s="7">
        <v>4</v>
      </c>
      <c r="L7" s="7">
        <v>3</v>
      </c>
      <c r="M7" s="7">
        <v>2</v>
      </c>
      <c r="N7" s="7">
        <v>3</v>
      </c>
      <c r="O7" s="2" t="s">
        <v>29</v>
      </c>
      <c r="P7" s="2" t="s">
        <v>30</v>
      </c>
    </row>
    <row r="8" spans="1:16" x14ac:dyDescent="0.25">
      <c r="A8" s="2" t="s">
        <v>16</v>
      </c>
      <c r="B8" s="2" t="s">
        <v>17</v>
      </c>
      <c r="C8" s="2" t="s">
        <v>18</v>
      </c>
      <c r="D8" s="3">
        <v>273368</v>
      </c>
      <c r="E8" s="7">
        <v>3</v>
      </c>
      <c r="F8" s="7">
        <v>3</v>
      </c>
      <c r="G8" s="7">
        <v>2</v>
      </c>
      <c r="H8" s="7">
        <v>3</v>
      </c>
      <c r="I8" s="7">
        <v>3</v>
      </c>
      <c r="J8" s="7">
        <v>3</v>
      </c>
      <c r="K8" s="7">
        <v>2</v>
      </c>
      <c r="L8" s="7">
        <v>3</v>
      </c>
      <c r="M8" s="7">
        <v>2</v>
      </c>
      <c r="N8" s="7">
        <v>2</v>
      </c>
      <c r="O8" s="2" t="s">
        <v>31</v>
      </c>
      <c r="P8" s="2" t="s">
        <v>32</v>
      </c>
    </row>
    <row r="9" spans="1:16" x14ac:dyDescent="0.25">
      <c r="A9" s="2" t="s">
        <v>16</v>
      </c>
      <c r="B9" s="2" t="s">
        <v>17</v>
      </c>
      <c r="C9" s="2" t="s">
        <v>18</v>
      </c>
      <c r="D9" s="3">
        <v>273368</v>
      </c>
      <c r="E9" s="7">
        <v>3</v>
      </c>
      <c r="F9" s="7">
        <v>4</v>
      </c>
      <c r="G9" s="7">
        <v>3</v>
      </c>
      <c r="H9" s="7">
        <v>4</v>
      </c>
      <c r="I9" s="7">
        <v>4</v>
      </c>
      <c r="J9" s="7">
        <v>4</v>
      </c>
      <c r="K9" s="7">
        <v>3</v>
      </c>
      <c r="L9" s="7">
        <v>3</v>
      </c>
      <c r="M9" s="7">
        <v>3</v>
      </c>
      <c r="N9" s="7">
        <v>3</v>
      </c>
      <c r="O9" s="2" t="s">
        <v>33</v>
      </c>
      <c r="P9" s="2" t="s">
        <v>34</v>
      </c>
    </row>
    <row r="10" spans="1:16" x14ac:dyDescent="0.25">
      <c r="A10" s="2" t="s">
        <v>16</v>
      </c>
      <c r="B10" s="2" t="s">
        <v>17</v>
      </c>
      <c r="C10" s="2" t="s">
        <v>18</v>
      </c>
      <c r="D10" s="3">
        <v>273368</v>
      </c>
      <c r="E10" s="7">
        <v>3</v>
      </c>
      <c r="F10" s="7">
        <v>3</v>
      </c>
      <c r="G10" s="7">
        <v>4</v>
      </c>
      <c r="H10" s="7">
        <v>2</v>
      </c>
      <c r="I10" s="7">
        <v>3</v>
      </c>
      <c r="J10" s="7">
        <v>3</v>
      </c>
      <c r="K10" s="7">
        <v>4</v>
      </c>
      <c r="L10" s="7">
        <v>3</v>
      </c>
      <c r="M10" s="7">
        <v>2</v>
      </c>
      <c r="N10" s="7">
        <v>2</v>
      </c>
      <c r="O10" s="2" t="s">
        <v>35</v>
      </c>
      <c r="P10" s="2" t="s">
        <v>36</v>
      </c>
    </row>
    <row r="11" spans="1:16" x14ac:dyDescent="0.25">
      <c r="A11" s="2" t="s">
        <v>16</v>
      </c>
      <c r="B11" s="2" t="s">
        <v>17</v>
      </c>
      <c r="C11" s="2" t="s">
        <v>18</v>
      </c>
      <c r="D11" s="3">
        <v>273368</v>
      </c>
      <c r="E11" s="7">
        <v>5</v>
      </c>
      <c r="F11" s="7">
        <v>4</v>
      </c>
      <c r="G11" s="7">
        <v>4</v>
      </c>
      <c r="H11" s="7">
        <v>5</v>
      </c>
      <c r="I11" s="7">
        <v>4</v>
      </c>
      <c r="J11" s="7">
        <v>5</v>
      </c>
      <c r="K11" s="7">
        <v>5</v>
      </c>
      <c r="L11" s="7">
        <v>5</v>
      </c>
      <c r="M11" s="7">
        <v>4</v>
      </c>
      <c r="N11" s="7">
        <v>4</v>
      </c>
      <c r="O11" s="2" t="s">
        <v>37</v>
      </c>
      <c r="P11" s="2" t="s">
        <v>38</v>
      </c>
    </row>
    <row r="12" spans="1:16" x14ac:dyDescent="0.25">
      <c r="A12" s="2" t="s">
        <v>16</v>
      </c>
      <c r="B12" s="2" t="s">
        <v>17</v>
      </c>
      <c r="C12" s="2" t="s">
        <v>18</v>
      </c>
      <c r="D12" s="3">
        <v>273368</v>
      </c>
      <c r="E12" s="7">
        <v>4</v>
      </c>
      <c r="F12" s="7">
        <v>3</v>
      </c>
      <c r="G12" s="7">
        <v>2</v>
      </c>
      <c r="H12" s="7">
        <v>2</v>
      </c>
      <c r="I12" s="7">
        <v>3</v>
      </c>
      <c r="J12" s="7">
        <v>5</v>
      </c>
      <c r="K12" s="7">
        <v>5</v>
      </c>
      <c r="L12" s="7">
        <v>4</v>
      </c>
      <c r="M12" s="7">
        <v>3</v>
      </c>
      <c r="N12" s="7">
        <v>3</v>
      </c>
      <c r="O12" s="2" t="s">
        <v>39</v>
      </c>
      <c r="P12" s="2" t="s">
        <v>40</v>
      </c>
    </row>
    <row r="13" spans="1:16" x14ac:dyDescent="0.25">
      <c r="A13" s="2" t="s">
        <v>16</v>
      </c>
      <c r="B13" s="2" t="s">
        <v>17</v>
      </c>
      <c r="C13" s="2" t="s">
        <v>18</v>
      </c>
      <c r="D13" s="3">
        <v>273368</v>
      </c>
      <c r="E13" s="7">
        <v>5</v>
      </c>
      <c r="F13" s="7">
        <v>3</v>
      </c>
      <c r="G13" s="7">
        <v>4</v>
      </c>
      <c r="H13" s="7">
        <v>4</v>
      </c>
      <c r="I13" s="7">
        <v>3</v>
      </c>
      <c r="J13" s="7">
        <v>5</v>
      </c>
      <c r="K13" s="7">
        <v>4</v>
      </c>
      <c r="L13" s="7">
        <v>4</v>
      </c>
      <c r="M13" s="7">
        <v>4</v>
      </c>
      <c r="N13" s="7">
        <v>3</v>
      </c>
      <c r="O13" s="2" t="s">
        <v>41</v>
      </c>
      <c r="P13" s="2" t="s">
        <v>42</v>
      </c>
    </row>
    <row r="14" spans="1:16" x14ac:dyDescent="0.25">
      <c r="A14" s="2" t="s">
        <v>16</v>
      </c>
      <c r="B14" s="2" t="s">
        <v>17</v>
      </c>
      <c r="C14" s="2" t="s">
        <v>18</v>
      </c>
      <c r="D14" s="3">
        <v>273368</v>
      </c>
      <c r="E14" s="7" t="s">
        <v>43</v>
      </c>
      <c r="F14" s="7" t="s">
        <v>43</v>
      </c>
      <c r="G14" s="7" t="s">
        <v>43</v>
      </c>
      <c r="H14" s="7" t="s">
        <v>43</v>
      </c>
      <c r="I14" s="7" t="s">
        <v>43</v>
      </c>
      <c r="J14" s="7" t="s">
        <v>43</v>
      </c>
      <c r="K14" s="7" t="s">
        <v>43</v>
      </c>
      <c r="L14" s="7" t="s">
        <v>43</v>
      </c>
      <c r="M14" s="7" t="s">
        <v>43</v>
      </c>
      <c r="N14" s="7" t="s">
        <v>43</v>
      </c>
      <c r="O14" s="2" t="s">
        <v>44</v>
      </c>
      <c r="P14" s="2" t="s">
        <v>45</v>
      </c>
    </row>
    <row r="15" spans="1:16" x14ac:dyDescent="0.25">
      <c r="A15" s="2" t="s">
        <v>16</v>
      </c>
      <c r="B15" s="2" t="s">
        <v>17</v>
      </c>
      <c r="C15" s="2" t="s">
        <v>18</v>
      </c>
      <c r="D15" s="3">
        <v>273368</v>
      </c>
      <c r="E15" s="7">
        <v>3</v>
      </c>
      <c r="F15" s="7">
        <v>3</v>
      </c>
      <c r="G15" s="7">
        <v>4</v>
      </c>
      <c r="H15" s="7">
        <v>2</v>
      </c>
      <c r="I15" s="7">
        <v>3</v>
      </c>
      <c r="J15" s="7">
        <v>4</v>
      </c>
      <c r="K15" s="7">
        <v>4</v>
      </c>
      <c r="L15" s="7">
        <v>4</v>
      </c>
      <c r="M15" s="7">
        <v>3</v>
      </c>
      <c r="N15" s="7">
        <v>2</v>
      </c>
      <c r="O15" s="2" t="s">
        <v>46</v>
      </c>
      <c r="P15" s="2" t="s">
        <v>47</v>
      </c>
    </row>
    <row r="16" spans="1:16" x14ac:dyDescent="0.25">
      <c r="A16" s="2" t="s">
        <v>16</v>
      </c>
      <c r="B16" s="2" t="s">
        <v>17</v>
      </c>
      <c r="C16" s="2" t="s">
        <v>18</v>
      </c>
      <c r="D16" s="3">
        <v>273368</v>
      </c>
      <c r="E16" s="7">
        <v>5</v>
      </c>
      <c r="F16" s="7">
        <v>4</v>
      </c>
      <c r="G16" s="7">
        <v>4</v>
      </c>
      <c r="H16" s="7">
        <v>4</v>
      </c>
      <c r="I16" s="7">
        <v>4</v>
      </c>
      <c r="J16" s="7">
        <v>4</v>
      </c>
      <c r="K16" s="7">
        <v>4</v>
      </c>
      <c r="L16" s="7">
        <v>3</v>
      </c>
      <c r="M16" s="7">
        <v>4</v>
      </c>
      <c r="N16" s="7">
        <v>4</v>
      </c>
      <c r="O16" s="2" t="s">
        <v>48</v>
      </c>
      <c r="P16" s="2" t="s">
        <v>49</v>
      </c>
    </row>
    <row r="17" spans="1:16" x14ac:dyDescent="0.25">
      <c r="A17" s="2" t="s">
        <v>50</v>
      </c>
      <c r="B17" s="2" t="s">
        <v>51</v>
      </c>
      <c r="C17" s="2" t="s">
        <v>52</v>
      </c>
      <c r="D17" s="3">
        <v>153314.41</v>
      </c>
      <c r="E17" s="7">
        <v>5</v>
      </c>
      <c r="F17" s="7">
        <v>4</v>
      </c>
      <c r="G17" s="7">
        <v>5</v>
      </c>
      <c r="H17" s="7">
        <v>4</v>
      </c>
      <c r="I17" s="7">
        <v>5</v>
      </c>
      <c r="J17" s="7">
        <v>5</v>
      </c>
      <c r="K17" s="7">
        <v>5</v>
      </c>
      <c r="L17" s="7">
        <v>5</v>
      </c>
      <c r="M17" s="7">
        <v>5</v>
      </c>
      <c r="N17" s="7">
        <v>5</v>
      </c>
      <c r="O17" s="2" t="s">
        <v>19</v>
      </c>
      <c r="P17" s="2" t="s">
        <v>20</v>
      </c>
    </row>
    <row r="18" spans="1:16" x14ac:dyDescent="0.25">
      <c r="A18" s="2" t="s">
        <v>50</v>
      </c>
      <c r="B18" s="2" t="s">
        <v>51</v>
      </c>
      <c r="C18" s="2" t="s">
        <v>52</v>
      </c>
      <c r="D18" s="3">
        <v>153314.41</v>
      </c>
      <c r="E18" s="7">
        <v>4</v>
      </c>
      <c r="F18" s="7">
        <v>3</v>
      </c>
      <c r="G18" s="7">
        <v>4</v>
      </c>
      <c r="H18" s="7">
        <v>3</v>
      </c>
      <c r="I18" s="7">
        <v>4</v>
      </c>
      <c r="J18" s="7">
        <v>3</v>
      </c>
      <c r="K18" s="7">
        <v>4</v>
      </c>
      <c r="L18" s="7">
        <v>4</v>
      </c>
      <c r="M18" s="7">
        <v>4</v>
      </c>
      <c r="N18" s="7">
        <v>3</v>
      </c>
      <c r="O18" s="2" t="s">
        <v>21</v>
      </c>
      <c r="P18" s="2" t="s">
        <v>22</v>
      </c>
    </row>
    <row r="19" spans="1:16" x14ac:dyDescent="0.25">
      <c r="A19" s="2" t="s">
        <v>50</v>
      </c>
      <c r="B19" s="2" t="s">
        <v>51</v>
      </c>
      <c r="C19" s="2" t="s">
        <v>52</v>
      </c>
      <c r="D19" s="3">
        <v>153314.41</v>
      </c>
      <c r="E19" s="7">
        <v>5</v>
      </c>
      <c r="F19" s="7">
        <v>4</v>
      </c>
      <c r="G19" s="7">
        <v>5</v>
      </c>
      <c r="H19" s="7">
        <v>4</v>
      </c>
      <c r="I19" s="7">
        <v>4</v>
      </c>
      <c r="J19" s="7">
        <v>5</v>
      </c>
      <c r="K19" s="7">
        <v>5</v>
      </c>
      <c r="L19" s="7">
        <v>4</v>
      </c>
      <c r="M19" s="7">
        <v>4</v>
      </c>
      <c r="N19" s="7">
        <v>4</v>
      </c>
      <c r="O19" s="2" t="s">
        <v>23</v>
      </c>
      <c r="P19" s="2" t="s">
        <v>24</v>
      </c>
    </row>
    <row r="20" spans="1:16" x14ac:dyDescent="0.25">
      <c r="A20" s="2" t="s">
        <v>50</v>
      </c>
      <c r="B20" s="2" t="s">
        <v>51</v>
      </c>
      <c r="C20" s="2" t="s">
        <v>52</v>
      </c>
      <c r="D20" s="3">
        <v>153314.41</v>
      </c>
      <c r="E20" s="7">
        <v>5</v>
      </c>
      <c r="F20" s="7">
        <v>4</v>
      </c>
      <c r="G20" s="7">
        <v>4</v>
      </c>
      <c r="H20" s="7">
        <v>4</v>
      </c>
      <c r="I20" s="7">
        <v>3</v>
      </c>
      <c r="J20" s="7">
        <v>4</v>
      </c>
      <c r="K20" s="7">
        <v>4</v>
      </c>
      <c r="L20" s="7">
        <v>4</v>
      </c>
      <c r="M20" s="7">
        <v>3</v>
      </c>
      <c r="N20" s="7">
        <v>4</v>
      </c>
      <c r="O20" s="2" t="s">
        <v>25</v>
      </c>
      <c r="P20" s="2" t="s">
        <v>26</v>
      </c>
    </row>
    <row r="21" spans="1:16" x14ac:dyDescent="0.25">
      <c r="A21" s="2" t="s">
        <v>50</v>
      </c>
      <c r="B21" s="2" t="s">
        <v>51</v>
      </c>
      <c r="C21" s="2" t="s">
        <v>52</v>
      </c>
      <c r="D21" s="3">
        <v>153314.41</v>
      </c>
      <c r="E21" s="7">
        <v>5</v>
      </c>
      <c r="F21" s="7">
        <v>5</v>
      </c>
      <c r="G21" s="7">
        <v>5</v>
      </c>
      <c r="H21" s="7">
        <v>5</v>
      </c>
      <c r="I21" s="7">
        <v>4</v>
      </c>
      <c r="J21" s="7">
        <v>4</v>
      </c>
      <c r="K21" s="7">
        <v>5</v>
      </c>
      <c r="L21" s="7">
        <v>4</v>
      </c>
      <c r="M21" s="7">
        <v>4</v>
      </c>
      <c r="N21" s="7">
        <v>5</v>
      </c>
      <c r="O21" s="2" t="s">
        <v>27</v>
      </c>
      <c r="P21" s="2" t="s">
        <v>28</v>
      </c>
    </row>
    <row r="22" spans="1:16" x14ac:dyDescent="0.25">
      <c r="A22" s="2" t="s">
        <v>50</v>
      </c>
      <c r="B22" s="2" t="s">
        <v>51</v>
      </c>
      <c r="C22" s="2" t="s">
        <v>52</v>
      </c>
      <c r="D22" s="3">
        <v>153314.41</v>
      </c>
      <c r="E22" s="7">
        <v>5</v>
      </c>
      <c r="F22" s="7">
        <v>4</v>
      </c>
      <c r="G22" s="7">
        <v>4</v>
      </c>
      <c r="H22" s="7">
        <v>3</v>
      </c>
      <c r="I22" s="7">
        <v>3</v>
      </c>
      <c r="J22" s="7">
        <v>3</v>
      </c>
      <c r="K22" s="7">
        <v>4</v>
      </c>
      <c r="L22" s="7">
        <v>3</v>
      </c>
      <c r="M22" s="7">
        <v>4</v>
      </c>
      <c r="N22" s="7">
        <v>3</v>
      </c>
      <c r="O22" s="2" t="s">
        <v>29</v>
      </c>
      <c r="P22" s="2" t="s">
        <v>30</v>
      </c>
    </row>
    <row r="23" spans="1:16" x14ac:dyDescent="0.25">
      <c r="A23" s="2" t="s">
        <v>50</v>
      </c>
      <c r="B23" s="2" t="s">
        <v>51</v>
      </c>
      <c r="C23" s="2" t="s">
        <v>52</v>
      </c>
      <c r="D23" s="3">
        <v>153314.41</v>
      </c>
      <c r="E23" s="7">
        <v>5</v>
      </c>
      <c r="F23" s="7">
        <v>4</v>
      </c>
      <c r="G23" s="7">
        <v>5</v>
      </c>
      <c r="H23" s="7">
        <v>4</v>
      </c>
      <c r="I23" s="7">
        <v>5</v>
      </c>
      <c r="J23" s="7">
        <v>4</v>
      </c>
      <c r="K23" s="7">
        <v>5</v>
      </c>
      <c r="L23" s="7">
        <v>5</v>
      </c>
      <c r="M23" s="7">
        <v>4</v>
      </c>
      <c r="N23" s="7">
        <v>4</v>
      </c>
      <c r="O23" s="2" t="s">
        <v>31</v>
      </c>
      <c r="P23" s="2" t="s">
        <v>32</v>
      </c>
    </row>
    <row r="24" spans="1:16" x14ac:dyDescent="0.25">
      <c r="A24" s="2" t="s">
        <v>50</v>
      </c>
      <c r="B24" s="2" t="s">
        <v>51</v>
      </c>
      <c r="C24" s="2" t="s">
        <v>52</v>
      </c>
      <c r="D24" s="3">
        <v>153314.41</v>
      </c>
      <c r="E24" s="7">
        <v>5</v>
      </c>
      <c r="F24" s="7">
        <v>3</v>
      </c>
      <c r="G24" s="7">
        <v>5</v>
      </c>
      <c r="H24" s="7">
        <v>3</v>
      </c>
      <c r="I24" s="7">
        <v>5</v>
      </c>
      <c r="J24" s="7">
        <v>3</v>
      </c>
      <c r="K24" s="7">
        <v>5</v>
      </c>
      <c r="L24" s="7">
        <v>4</v>
      </c>
      <c r="M24" s="7">
        <v>4</v>
      </c>
      <c r="N24" s="7">
        <v>3</v>
      </c>
      <c r="O24" s="2" t="s">
        <v>33</v>
      </c>
      <c r="P24" s="2" t="s">
        <v>34</v>
      </c>
    </row>
    <row r="25" spans="1:16" x14ac:dyDescent="0.25">
      <c r="A25" s="2" t="s">
        <v>50</v>
      </c>
      <c r="B25" s="2" t="s">
        <v>51</v>
      </c>
      <c r="C25" s="2" t="s">
        <v>52</v>
      </c>
      <c r="D25" s="3">
        <v>153314.41</v>
      </c>
      <c r="E25" s="7">
        <v>5</v>
      </c>
      <c r="F25" s="7">
        <v>4</v>
      </c>
      <c r="G25" s="7">
        <v>5</v>
      </c>
      <c r="H25" s="7">
        <v>5</v>
      </c>
      <c r="I25" s="7">
        <v>4</v>
      </c>
      <c r="J25" s="7">
        <v>4</v>
      </c>
      <c r="K25" s="7">
        <v>5</v>
      </c>
      <c r="L25" s="7">
        <v>5</v>
      </c>
      <c r="M25" s="7">
        <v>4</v>
      </c>
      <c r="N25" s="7">
        <v>5</v>
      </c>
      <c r="O25" s="2" t="s">
        <v>35</v>
      </c>
      <c r="P25" s="2" t="s">
        <v>36</v>
      </c>
    </row>
    <row r="26" spans="1:16" x14ac:dyDescent="0.25">
      <c r="A26" s="2" t="s">
        <v>50</v>
      </c>
      <c r="B26" s="2" t="s">
        <v>51</v>
      </c>
      <c r="C26" s="2" t="s">
        <v>52</v>
      </c>
      <c r="D26" s="3">
        <v>153314.41</v>
      </c>
      <c r="E26" s="7">
        <v>5</v>
      </c>
      <c r="F26" s="7">
        <v>5</v>
      </c>
      <c r="G26" s="7">
        <v>5</v>
      </c>
      <c r="H26" s="7">
        <v>5</v>
      </c>
      <c r="I26" s="7">
        <v>4</v>
      </c>
      <c r="J26" s="7">
        <v>5</v>
      </c>
      <c r="K26" s="7">
        <v>5</v>
      </c>
      <c r="L26" s="7">
        <v>5</v>
      </c>
      <c r="M26" s="7">
        <v>5</v>
      </c>
      <c r="N26" s="7">
        <v>5</v>
      </c>
      <c r="O26" s="2" t="s">
        <v>37</v>
      </c>
      <c r="P26" s="2" t="s">
        <v>38</v>
      </c>
    </row>
    <row r="27" spans="1:16" x14ac:dyDescent="0.25">
      <c r="A27" s="2" t="s">
        <v>50</v>
      </c>
      <c r="B27" s="2" t="s">
        <v>51</v>
      </c>
      <c r="C27" s="2" t="s">
        <v>52</v>
      </c>
      <c r="D27" s="3">
        <v>153314.41</v>
      </c>
      <c r="E27" s="7">
        <v>4</v>
      </c>
      <c r="F27" s="7">
        <v>4</v>
      </c>
      <c r="G27" s="7">
        <v>3</v>
      </c>
      <c r="H27" s="7">
        <v>2</v>
      </c>
      <c r="I27" s="7">
        <v>3</v>
      </c>
      <c r="J27" s="7">
        <v>2</v>
      </c>
      <c r="K27" s="7">
        <v>5</v>
      </c>
      <c r="L27" s="7">
        <v>3</v>
      </c>
      <c r="M27" s="7">
        <v>2</v>
      </c>
      <c r="N27" s="7">
        <v>2</v>
      </c>
      <c r="O27" s="2" t="s">
        <v>39</v>
      </c>
      <c r="P27" s="2" t="s">
        <v>40</v>
      </c>
    </row>
    <row r="28" spans="1:16" x14ac:dyDescent="0.25">
      <c r="A28" s="2" t="s">
        <v>50</v>
      </c>
      <c r="B28" s="2" t="s">
        <v>51</v>
      </c>
      <c r="C28" s="2" t="s">
        <v>52</v>
      </c>
      <c r="D28" s="3">
        <v>153314.41</v>
      </c>
      <c r="E28" s="7">
        <v>5</v>
      </c>
      <c r="F28" s="7">
        <v>4</v>
      </c>
      <c r="G28" s="7">
        <v>5</v>
      </c>
      <c r="H28" s="7">
        <v>4</v>
      </c>
      <c r="I28" s="7">
        <v>3</v>
      </c>
      <c r="J28" s="7">
        <v>3</v>
      </c>
      <c r="K28" s="7">
        <v>4</v>
      </c>
      <c r="L28" s="7">
        <v>5</v>
      </c>
      <c r="M28" s="7">
        <v>4</v>
      </c>
      <c r="N28" s="7">
        <v>4</v>
      </c>
      <c r="O28" s="2" t="s">
        <v>41</v>
      </c>
      <c r="P28" s="2" t="s">
        <v>42</v>
      </c>
    </row>
    <row r="29" spans="1:16" x14ac:dyDescent="0.25">
      <c r="A29" s="2" t="s">
        <v>50</v>
      </c>
      <c r="B29" s="2" t="s">
        <v>51</v>
      </c>
      <c r="C29" s="2" t="s">
        <v>52</v>
      </c>
      <c r="D29" s="3">
        <v>153314.41</v>
      </c>
      <c r="E29" s="7" t="s">
        <v>43</v>
      </c>
      <c r="F29" s="7" t="s">
        <v>43</v>
      </c>
      <c r="G29" s="7" t="s">
        <v>43</v>
      </c>
      <c r="H29" s="7" t="s">
        <v>43</v>
      </c>
      <c r="I29" s="7" t="s">
        <v>43</v>
      </c>
      <c r="J29" s="7" t="s">
        <v>43</v>
      </c>
      <c r="K29" s="7" t="s">
        <v>43</v>
      </c>
      <c r="L29" s="7" t="s">
        <v>43</v>
      </c>
      <c r="M29" s="7" t="s">
        <v>43</v>
      </c>
      <c r="N29" s="7" t="s">
        <v>43</v>
      </c>
      <c r="O29" s="2" t="s">
        <v>44</v>
      </c>
      <c r="P29" s="2" t="s">
        <v>45</v>
      </c>
    </row>
    <row r="30" spans="1:16" x14ac:dyDescent="0.25">
      <c r="A30" s="2" t="s">
        <v>50</v>
      </c>
      <c r="B30" s="2" t="s">
        <v>51</v>
      </c>
      <c r="C30" s="2" t="s">
        <v>52</v>
      </c>
      <c r="D30" s="3">
        <v>153314.41</v>
      </c>
      <c r="E30" s="7">
        <v>4</v>
      </c>
      <c r="F30" s="7">
        <v>5</v>
      </c>
      <c r="G30" s="7">
        <v>5</v>
      </c>
      <c r="H30" s="7">
        <v>5</v>
      </c>
      <c r="I30" s="7">
        <v>5</v>
      </c>
      <c r="J30" s="7">
        <v>5</v>
      </c>
      <c r="K30" s="7">
        <v>5</v>
      </c>
      <c r="L30" s="7">
        <v>4</v>
      </c>
      <c r="M30" s="7">
        <v>5</v>
      </c>
      <c r="N30" s="7">
        <v>4</v>
      </c>
      <c r="O30" s="2" t="s">
        <v>46</v>
      </c>
      <c r="P30" s="2" t="s">
        <v>47</v>
      </c>
    </row>
    <row r="31" spans="1:16" x14ac:dyDescent="0.25">
      <c r="A31" s="2" t="s">
        <v>50</v>
      </c>
      <c r="B31" s="2" t="s">
        <v>51</v>
      </c>
      <c r="C31" s="2" t="s">
        <v>52</v>
      </c>
      <c r="D31" s="3">
        <v>153314.41</v>
      </c>
      <c r="E31" s="7">
        <v>4</v>
      </c>
      <c r="F31" s="7">
        <v>3</v>
      </c>
      <c r="G31" s="7">
        <v>4</v>
      </c>
      <c r="H31" s="7">
        <v>3</v>
      </c>
      <c r="I31" s="7">
        <v>3</v>
      </c>
      <c r="J31" s="7">
        <v>3</v>
      </c>
      <c r="K31" s="7">
        <v>4</v>
      </c>
      <c r="L31" s="7">
        <v>4</v>
      </c>
      <c r="M31" s="7">
        <v>2</v>
      </c>
      <c r="N31" s="7">
        <v>3</v>
      </c>
      <c r="O31" s="2" t="s">
        <v>48</v>
      </c>
      <c r="P31" s="2" t="s">
        <v>49</v>
      </c>
    </row>
    <row r="32" spans="1:16" x14ac:dyDescent="0.25">
      <c r="A32" s="2" t="s">
        <v>53</v>
      </c>
      <c r="B32" s="2" t="s">
        <v>54</v>
      </c>
      <c r="C32" s="2" t="s">
        <v>18</v>
      </c>
      <c r="D32" s="3">
        <v>143019</v>
      </c>
      <c r="E32" s="7">
        <v>4</v>
      </c>
      <c r="F32" s="7">
        <v>4</v>
      </c>
      <c r="G32" s="7">
        <v>4</v>
      </c>
      <c r="H32" s="7">
        <v>4</v>
      </c>
      <c r="I32" s="7">
        <v>4</v>
      </c>
      <c r="J32" s="7">
        <v>4</v>
      </c>
      <c r="K32" s="7">
        <v>5</v>
      </c>
      <c r="L32" s="7">
        <v>4</v>
      </c>
      <c r="M32" s="7">
        <v>4</v>
      </c>
      <c r="N32" s="7">
        <v>4</v>
      </c>
      <c r="O32" s="2" t="s">
        <v>19</v>
      </c>
      <c r="P32" s="2" t="s">
        <v>20</v>
      </c>
    </row>
    <row r="33" spans="1:16" x14ac:dyDescent="0.25">
      <c r="A33" s="2" t="s">
        <v>53</v>
      </c>
      <c r="B33" s="2" t="s">
        <v>54</v>
      </c>
      <c r="C33" s="2" t="s">
        <v>18</v>
      </c>
      <c r="D33" s="3">
        <v>143019</v>
      </c>
      <c r="E33" s="7">
        <v>5</v>
      </c>
      <c r="F33" s="7">
        <v>5</v>
      </c>
      <c r="G33" s="7">
        <v>4</v>
      </c>
      <c r="H33" s="7">
        <v>4</v>
      </c>
      <c r="I33" s="7">
        <v>4</v>
      </c>
      <c r="J33" s="7">
        <v>4</v>
      </c>
      <c r="K33" s="7">
        <v>4</v>
      </c>
      <c r="L33" s="7">
        <v>4</v>
      </c>
      <c r="M33" s="7">
        <v>5</v>
      </c>
      <c r="N33" s="7">
        <v>5</v>
      </c>
      <c r="O33" s="2" t="s">
        <v>21</v>
      </c>
      <c r="P33" s="2" t="s">
        <v>22</v>
      </c>
    </row>
    <row r="34" spans="1:16" x14ac:dyDescent="0.25">
      <c r="A34" s="2" t="s">
        <v>53</v>
      </c>
      <c r="B34" s="2" t="s">
        <v>54</v>
      </c>
      <c r="C34" s="2" t="s">
        <v>18</v>
      </c>
      <c r="D34" s="3">
        <v>143019</v>
      </c>
      <c r="E34" s="7">
        <v>5</v>
      </c>
      <c r="F34" s="7">
        <v>5</v>
      </c>
      <c r="G34" s="7">
        <v>5</v>
      </c>
      <c r="H34" s="7">
        <v>4</v>
      </c>
      <c r="I34" s="7">
        <v>5</v>
      </c>
      <c r="J34" s="7">
        <v>4</v>
      </c>
      <c r="K34" s="7">
        <v>5</v>
      </c>
      <c r="L34" s="7">
        <v>5</v>
      </c>
      <c r="M34" s="7">
        <v>5</v>
      </c>
      <c r="N34" s="7">
        <v>4</v>
      </c>
      <c r="O34" s="2" t="s">
        <v>23</v>
      </c>
      <c r="P34" s="2" t="s">
        <v>24</v>
      </c>
    </row>
    <row r="35" spans="1:16" x14ac:dyDescent="0.25">
      <c r="A35" s="2" t="s">
        <v>53</v>
      </c>
      <c r="B35" s="2" t="s">
        <v>54</v>
      </c>
      <c r="C35" s="2" t="s">
        <v>18</v>
      </c>
      <c r="D35" s="3">
        <v>143019</v>
      </c>
      <c r="E35" s="7">
        <v>5</v>
      </c>
      <c r="F35" s="7">
        <v>5</v>
      </c>
      <c r="G35" s="7">
        <v>5</v>
      </c>
      <c r="H35" s="7">
        <v>5</v>
      </c>
      <c r="I35" s="7">
        <v>5</v>
      </c>
      <c r="J35" s="7">
        <v>5</v>
      </c>
      <c r="K35" s="7">
        <v>5</v>
      </c>
      <c r="L35" s="7">
        <v>5</v>
      </c>
      <c r="M35" s="7">
        <v>5</v>
      </c>
      <c r="N35" s="7">
        <v>5</v>
      </c>
      <c r="O35" s="2" t="s">
        <v>25</v>
      </c>
      <c r="P35" s="2" t="s">
        <v>26</v>
      </c>
    </row>
    <row r="36" spans="1:16" x14ac:dyDescent="0.25">
      <c r="A36" s="2" t="s">
        <v>53</v>
      </c>
      <c r="B36" s="2" t="s">
        <v>54</v>
      </c>
      <c r="C36" s="2" t="s">
        <v>18</v>
      </c>
      <c r="D36" s="3">
        <v>143019</v>
      </c>
      <c r="E36" s="7">
        <v>5</v>
      </c>
      <c r="F36" s="7">
        <v>5</v>
      </c>
      <c r="G36" s="7">
        <v>5</v>
      </c>
      <c r="H36" s="7">
        <v>5</v>
      </c>
      <c r="I36" s="7">
        <v>5</v>
      </c>
      <c r="J36" s="7">
        <v>5</v>
      </c>
      <c r="K36" s="7">
        <v>5</v>
      </c>
      <c r="L36" s="7">
        <v>5</v>
      </c>
      <c r="M36" s="7">
        <v>5</v>
      </c>
      <c r="N36" s="7">
        <v>5</v>
      </c>
      <c r="O36" s="2" t="s">
        <v>27</v>
      </c>
      <c r="P36" s="2" t="s">
        <v>28</v>
      </c>
    </row>
    <row r="37" spans="1:16" x14ac:dyDescent="0.25">
      <c r="A37" s="2" t="s">
        <v>53</v>
      </c>
      <c r="B37" s="2" t="s">
        <v>54</v>
      </c>
      <c r="C37" s="2" t="s">
        <v>18</v>
      </c>
      <c r="D37" s="3">
        <v>143019</v>
      </c>
      <c r="E37" s="7">
        <v>5</v>
      </c>
      <c r="F37" s="7">
        <v>4</v>
      </c>
      <c r="G37" s="7">
        <v>5</v>
      </c>
      <c r="H37" s="7">
        <v>5</v>
      </c>
      <c r="I37" s="7">
        <v>5</v>
      </c>
      <c r="J37" s="7">
        <v>5</v>
      </c>
      <c r="K37" s="7">
        <v>4</v>
      </c>
      <c r="L37" s="7">
        <v>5</v>
      </c>
      <c r="M37" s="7">
        <v>5</v>
      </c>
      <c r="N37" s="7">
        <v>5</v>
      </c>
      <c r="O37" s="2" t="s">
        <v>29</v>
      </c>
      <c r="P37" s="2" t="s">
        <v>30</v>
      </c>
    </row>
    <row r="38" spans="1:16" x14ac:dyDescent="0.25">
      <c r="A38" s="2" t="s">
        <v>53</v>
      </c>
      <c r="B38" s="2" t="s">
        <v>54</v>
      </c>
      <c r="C38" s="2" t="s">
        <v>18</v>
      </c>
      <c r="D38" s="3">
        <v>143019</v>
      </c>
      <c r="E38" s="7" t="s">
        <v>43</v>
      </c>
      <c r="F38" s="7" t="s">
        <v>43</v>
      </c>
      <c r="G38" s="7" t="s">
        <v>43</v>
      </c>
      <c r="H38" s="7" t="s">
        <v>43</v>
      </c>
      <c r="I38" s="7" t="s">
        <v>43</v>
      </c>
      <c r="J38" s="7" t="s">
        <v>43</v>
      </c>
      <c r="K38" s="7" t="s">
        <v>43</v>
      </c>
      <c r="L38" s="7" t="s">
        <v>43</v>
      </c>
      <c r="M38" s="7" t="s">
        <v>43</v>
      </c>
      <c r="N38" s="7" t="s">
        <v>43</v>
      </c>
      <c r="O38" s="2" t="s">
        <v>31</v>
      </c>
      <c r="P38" s="2" t="s">
        <v>32</v>
      </c>
    </row>
    <row r="39" spans="1:16" x14ac:dyDescent="0.25">
      <c r="A39" s="2" t="s">
        <v>53</v>
      </c>
      <c r="B39" s="2" t="s">
        <v>54</v>
      </c>
      <c r="C39" s="2" t="s">
        <v>18</v>
      </c>
      <c r="D39" s="3">
        <v>143019</v>
      </c>
      <c r="E39" s="7">
        <v>5</v>
      </c>
      <c r="F39" s="7">
        <v>5</v>
      </c>
      <c r="G39" s="7">
        <v>4</v>
      </c>
      <c r="H39" s="7">
        <v>5</v>
      </c>
      <c r="I39" s="7">
        <v>3</v>
      </c>
      <c r="J39" s="7">
        <v>4</v>
      </c>
      <c r="K39" s="7">
        <v>4</v>
      </c>
      <c r="L39" s="7">
        <v>4</v>
      </c>
      <c r="M39" s="7">
        <v>4</v>
      </c>
      <c r="N39" s="7">
        <v>4</v>
      </c>
      <c r="O39" s="2" t="s">
        <v>33</v>
      </c>
      <c r="P39" s="2" t="s">
        <v>34</v>
      </c>
    </row>
    <row r="40" spans="1:16" x14ac:dyDescent="0.25">
      <c r="A40" s="2" t="s">
        <v>53</v>
      </c>
      <c r="B40" s="2" t="s">
        <v>54</v>
      </c>
      <c r="C40" s="2" t="s">
        <v>18</v>
      </c>
      <c r="D40" s="3">
        <v>143019</v>
      </c>
      <c r="E40" s="7">
        <v>5</v>
      </c>
      <c r="F40" s="7">
        <v>4</v>
      </c>
      <c r="G40" s="7">
        <v>5</v>
      </c>
      <c r="H40" s="7">
        <v>4</v>
      </c>
      <c r="I40" s="7">
        <v>4</v>
      </c>
      <c r="J40" s="7">
        <v>3</v>
      </c>
      <c r="K40" s="7">
        <v>5</v>
      </c>
      <c r="L40" s="7">
        <v>5</v>
      </c>
      <c r="M40" s="7">
        <v>4</v>
      </c>
      <c r="N40" s="7">
        <v>5</v>
      </c>
      <c r="O40" s="2" t="s">
        <v>35</v>
      </c>
      <c r="P40" s="2" t="s">
        <v>36</v>
      </c>
    </row>
    <row r="41" spans="1:16" x14ac:dyDescent="0.25">
      <c r="A41" s="2" t="s">
        <v>53</v>
      </c>
      <c r="B41" s="2" t="s">
        <v>54</v>
      </c>
      <c r="C41" s="2" t="s">
        <v>18</v>
      </c>
      <c r="D41" s="3">
        <v>143019</v>
      </c>
      <c r="E41" s="7">
        <v>5</v>
      </c>
      <c r="F41" s="7">
        <v>5</v>
      </c>
      <c r="G41" s="7">
        <v>5</v>
      </c>
      <c r="H41" s="7">
        <v>5</v>
      </c>
      <c r="I41" s="7">
        <v>5</v>
      </c>
      <c r="J41" s="7">
        <v>4</v>
      </c>
      <c r="K41" s="7">
        <v>5</v>
      </c>
      <c r="L41" s="7">
        <v>5</v>
      </c>
      <c r="M41" s="7">
        <v>5</v>
      </c>
      <c r="N41" s="7">
        <v>5</v>
      </c>
      <c r="O41" s="2" t="s">
        <v>37</v>
      </c>
      <c r="P41" s="2" t="s">
        <v>38</v>
      </c>
    </row>
    <row r="42" spans="1:16" x14ac:dyDescent="0.25">
      <c r="A42" s="2" t="s">
        <v>53</v>
      </c>
      <c r="B42" s="2" t="s">
        <v>54</v>
      </c>
      <c r="C42" s="2" t="s">
        <v>18</v>
      </c>
      <c r="D42" s="3">
        <v>143019</v>
      </c>
      <c r="E42" s="7">
        <v>5</v>
      </c>
      <c r="F42" s="7">
        <v>5</v>
      </c>
      <c r="G42" s="7">
        <v>5</v>
      </c>
      <c r="H42" s="7">
        <v>5</v>
      </c>
      <c r="I42" s="7">
        <v>5</v>
      </c>
      <c r="J42" s="7">
        <v>4</v>
      </c>
      <c r="K42" s="7">
        <v>5</v>
      </c>
      <c r="L42" s="7">
        <v>5</v>
      </c>
      <c r="M42" s="7">
        <v>5</v>
      </c>
      <c r="N42" s="7">
        <v>4</v>
      </c>
      <c r="O42" s="2" t="s">
        <v>39</v>
      </c>
      <c r="P42" s="2" t="s">
        <v>40</v>
      </c>
    </row>
    <row r="43" spans="1:16" x14ac:dyDescent="0.25">
      <c r="A43" s="2" t="s">
        <v>53</v>
      </c>
      <c r="B43" s="2" t="s">
        <v>54</v>
      </c>
      <c r="C43" s="2" t="s">
        <v>18</v>
      </c>
      <c r="D43" s="3">
        <v>143019</v>
      </c>
      <c r="E43" s="7">
        <v>5</v>
      </c>
      <c r="F43" s="7">
        <v>5</v>
      </c>
      <c r="G43" s="7">
        <v>5</v>
      </c>
      <c r="H43" s="7">
        <v>5</v>
      </c>
      <c r="I43" s="7">
        <v>5</v>
      </c>
      <c r="J43" s="7">
        <v>5</v>
      </c>
      <c r="K43" s="7">
        <v>5</v>
      </c>
      <c r="L43" s="7">
        <v>5</v>
      </c>
      <c r="M43" s="7">
        <v>5</v>
      </c>
      <c r="N43" s="7">
        <v>4</v>
      </c>
      <c r="O43" s="2" t="s">
        <v>41</v>
      </c>
      <c r="P43" s="2" t="s">
        <v>42</v>
      </c>
    </row>
    <row r="44" spans="1:16" x14ac:dyDescent="0.25">
      <c r="A44" s="2" t="s">
        <v>53</v>
      </c>
      <c r="B44" s="2" t="s">
        <v>54</v>
      </c>
      <c r="C44" s="2" t="s">
        <v>18</v>
      </c>
      <c r="D44" s="3">
        <v>143019</v>
      </c>
      <c r="E44" s="7" t="s">
        <v>43</v>
      </c>
      <c r="F44" s="7" t="s">
        <v>43</v>
      </c>
      <c r="G44" s="7" t="s">
        <v>43</v>
      </c>
      <c r="H44" s="7" t="s">
        <v>43</v>
      </c>
      <c r="I44" s="7" t="s">
        <v>43</v>
      </c>
      <c r="J44" s="7" t="s">
        <v>43</v>
      </c>
      <c r="K44" s="7" t="s">
        <v>43</v>
      </c>
      <c r="L44" s="7" t="s">
        <v>43</v>
      </c>
      <c r="M44" s="7" t="s">
        <v>43</v>
      </c>
      <c r="N44" s="7" t="s">
        <v>43</v>
      </c>
      <c r="O44" s="2" t="s">
        <v>44</v>
      </c>
      <c r="P44" s="2" t="s">
        <v>45</v>
      </c>
    </row>
    <row r="45" spans="1:16" x14ac:dyDescent="0.25">
      <c r="A45" s="2" t="s">
        <v>53</v>
      </c>
      <c r="B45" s="2" t="s">
        <v>54</v>
      </c>
      <c r="C45" s="2" t="s">
        <v>18</v>
      </c>
      <c r="D45" s="3">
        <v>143019</v>
      </c>
      <c r="E45" s="7">
        <v>5</v>
      </c>
      <c r="F45" s="7">
        <v>5</v>
      </c>
      <c r="G45" s="7">
        <v>5</v>
      </c>
      <c r="H45" s="7">
        <v>5</v>
      </c>
      <c r="I45" s="7">
        <v>5</v>
      </c>
      <c r="J45" s="7">
        <v>5</v>
      </c>
      <c r="K45" s="7">
        <v>5</v>
      </c>
      <c r="L45" s="7">
        <v>5</v>
      </c>
      <c r="M45" s="7">
        <v>5</v>
      </c>
      <c r="N45" s="7">
        <v>5</v>
      </c>
      <c r="O45" s="2" t="s">
        <v>46</v>
      </c>
      <c r="P45" s="2" t="s">
        <v>47</v>
      </c>
    </row>
    <row r="46" spans="1:16" x14ac:dyDescent="0.25">
      <c r="A46" s="2" t="s">
        <v>53</v>
      </c>
      <c r="B46" s="2" t="s">
        <v>54</v>
      </c>
      <c r="C46" s="2" t="s">
        <v>18</v>
      </c>
      <c r="D46" s="3">
        <v>143019</v>
      </c>
      <c r="E46" s="7">
        <v>4</v>
      </c>
      <c r="F46" s="7">
        <v>3</v>
      </c>
      <c r="G46" s="7">
        <v>4</v>
      </c>
      <c r="H46" s="7">
        <v>3</v>
      </c>
      <c r="I46" s="7">
        <v>3</v>
      </c>
      <c r="J46" s="7">
        <v>3</v>
      </c>
      <c r="K46" s="7">
        <v>4</v>
      </c>
      <c r="L46" s="7">
        <v>3</v>
      </c>
      <c r="M46" s="7">
        <v>4</v>
      </c>
      <c r="N46" s="7">
        <v>4</v>
      </c>
      <c r="O46" s="2" t="s">
        <v>48</v>
      </c>
      <c r="P46" s="2" t="s">
        <v>49</v>
      </c>
    </row>
    <row r="47" spans="1:16" x14ac:dyDescent="0.25">
      <c r="A47" s="2" t="s">
        <v>53</v>
      </c>
      <c r="B47" s="2" t="s">
        <v>55</v>
      </c>
      <c r="C47" s="2" t="s">
        <v>52</v>
      </c>
      <c r="D47" s="3">
        <v>153000</v>
      </c>
      <c r="E47" s="7">
        <v>4</v>
      </c>
      <c r="F47" s="7">
        <v>4</v>
      </c>
      <c r="G47" s="7">
        <v>4</v>
      </c>
      <c r="H47" s="7">
        <v>4</v>
      </c>
      <c r="I47" s="7">
        <v>4</v>
      </c>
      <c r="J47" s="7">
        <v>3</v>
      </c>
      <c r="K47" s="7">
        <v>5</v>
      </c>
      <c r="L47" s="7">
        <v>4</v>
      </c>
      <c r="M47" s="7">
        <v>4</v>
      </c>
      <c r="N47" s="7">
        <v>4</v>
      </c>
      <c r="O47" s="2" t="s">
        <v>19</v>
      </c>
      <c r="P47" s="2" t="s">
        <v>20</v>
      </c>
    </row>
    <row r="48" spans="1:16" x14ac:dyDescent="0.25">
      <c r="A48" s="2" t="s">
        <v>53</v>
      </c>
      <c r="B48" s="2" t="s">
        <v>55</v>
      </c>
      <c r="C48" s="2" t="s">
        <v>52</v>
      </c>
      <c r="D48" s="3">
        <v>153000</v>
      </c>
      <c r="E48" s="7">
        <v>4</v>
      </c>
      <c r="F48" s="7">
        <v>4</v>
      </c>
      <c r="G48" s="7">
        <v>4</v>
      </c>
      <c r="H48" s="7">
        <v>4</v>
      </c>
      <c r="I48" s="7">
        <v>4</v>
      </c>
      <c r="J48" s="7">
        <v>4</v>
      </c>
      <c r="K48" s="7">
        <v>5</v>
      </c>
      <c r="L48" s="7">
        <v>4</v>
      </c>
      <c r="M48" s="7">
        <v>4</v>
      </c>
      <c r="N48" s="7">
        <v>4</v>
      </c>
      <c r="O48" s="2" t="s">
        <v>21</v>
      </c>
      <c r="P48" s="2" t="s">
        <v>22</v>
      </c>
    </row>
    <row r="49" spans="1:16" x14ac:dyDescent="0.25">
      <c r="A49" s="2" t="s">
        <v>53</v>
      </c>
      <c r="B49" s="2" t="s">
        <v>55</v>
      </c>
      <c r="C49" s="2" t="s">
        <v>52</v>
      </c>
      <c r="D49" s="3">
        <v>153000</v>
      </c>
      <c r="E49" s="7">
        <v>5</v>
      </c>
      <c r="F49" s="7">
        <v>5</v>
      </c>
      <c r="G49" s="7">
        <v>5</v>
      </c>
      <c r="H49" s="7">
        <v>5</v>
      </c>
      <c r="I49" s="7">
        <v>4</v>
      </c>
      <c r="J49" s="7">
        <v>4</v>
      </c>
      <c r="K49" s="7">
        <v>5</v>
      </c>
      <c r="L49" s="7">
        <v>4</v>
      </c>
      <c r="M49" s="7">
        <v>5</v>
      </c>
      <c r="N49" s="7">
        <v>5</v>
      </c>
      <c r="O49" s="2" t="s">
        <v>23</v>
      </c>
      <c r="P49" s="2" t="s">
        <v>24</v>
      </c>
    </row>
    <row r="50" spans="1:16" x14ac:dyDescent="0.25">
      <c r="A50" s="2" t="s">
        <v>53</v>
      </c>
      <c r="B50" s="2" t="s">
        <v>55</v>
      </c>
      <c r="C50" s="2" t="s">
        <v>52</v>
      </c>
      <c r="D50" s="3">
        <v>153000</v>
      </c>
      <c r="E50" s="7">
        <v>5</v>
      </c>
      <c r="F50" s="7">
        <v>4</v>
      </c>
      <c r="G50" s="7">
        <v>4</v>
      </c>
      <c r="H50" s="7">
        <v>4</v>
      </c>
      <c r="I50" s="7">
        <v>4</v>
      </c>
      <c r="J50" s="7">
        <v>4</v>
      </c>
      <c r="K50" s="7">
        <v>4</v>
      </c>
      <c r="L50" s="7">
        <v>4</v>
      </c>
      <c r="M50" s="7">
        <v>4</v>
      </c>
      <c r="N50" s="7">
        <v>4</v>
      </c>
      <c r="O50" s="2" t="s">
        <v>25</v>
      </c>
      <c r="P50" s="2" t="s">
        <v>26</v>
      </c>
    </row>
    <row r="51" spans="1:16" x14ac:dyDescent="0.25">
      <c r="A51" s="2" t="s">
        <v>53</v>
      </c>
      <c r="B51" s="2" t="s">
        <v>55</v>
      </c>
      <c r="C51" s="2" t="s">
        <v>52</v>
      </c>
      <c r="D51" s="3">
        <v>153000</v>
      </c>
      <c r="E51" s="7">
        <v>5</v>
      </c>
      <c r="F51" s="7">
        <v>5</v>
      </c>
      <c r="G51" s="7">
        <v>5</v>
      </c>
      <c r="H51" s="7">
        <v>5</v>
      </c>
      <c r="I51" s="7">
        <v>4</v>
      </c>
      <c r="J51" s="7">
        <v>5</v>
      </c>
      <c r="K51" s="7">
        <v>5</v>
      </c>
      <c r="L51" s="7">
        <v>5</v>
      </c>
      <c r="M51" s="7">
        <v>5</v>
      </c>
      <c r="N51" s="7">
        <v>4</v>
      </c>
      <c r="O51" s="2" t="s">
        <v>27</v>
      </c>
      <c r="P51" s="2" t="s">
        <v>28</v>
      </c>
    </row>
    <row r="52" spans="1:16" x14ac:dyDescent="0.25">
      <c r="A52" s="2" t="s">
        <v>53</v>
      </c>
      <c r="B52" s="2" t="s">
        <v>55</v>
      </c>
      <c r="C52" s="2" t="s">
        <v>52</v>
      </c>
      <c r="D52" s="3">
        <v>153000</v>
      </c>
      <c r="E52" s="7">
        <v>5</v>
      </c>
      <c r="F52" s="7">
        <v>4</v>
      </c>
      <c r="G52" s="7">
        <v>4</v>
      </c>
      <c r="H52" s="7">
        <v>4</v>
      </c>
      <c r="I52" s="7">
        <v>4</v>
      </c>
      <c r="J52" s="7">
        <v>4</v>
      </c>
      <c r="K52" s="7">
        <v>5</v>
      </c>
      <c r="L52" s="7">
        <v>5</v>
      </c>
      <c r="M52" s="7">
        <v>5</v>
      </c>
      <c r="N52" s="7">
        <v>5</v>
      </c>
      <c r="O52" s="2" t="s">
        <v>29</v>
      </c>
      <c r="P52" s="2" t="s">
        <v>30</v>
      </c>
    </row>
    <row r="53" spans="1:16" x14ac:dyDescent="0.25">
      <c r="A53" s="2" t="s">
        <v>53</v>
      </c>
      <c r="B53" s="2" t="s">
        <v>55</v>
      </c>
      <c r="C53" s="2" t="s">
        <v>52</v>
      </c>
      <c r="D53" s="3">
        <v>153000</v>
      </c>
      <c r="E53" s="7" t="s">
        <v>43</v>
      </c>
      <c r="F53" s="7" t="s">
        <v>43</v>
      </c>
      <c r="G53" s="7" t="s">
        <v>43</v>
      </c>
      <c r="H53" s="7" t="s">
        <v>43</v>
      </c>
      <c r="I53" s="7" t="s">
        <v>43</v>
      </c>
      <c r="J53" s="7" t="s">
        <v>43</v>
      </c>
      <c r="K53" s="7" t="s">
        <v>43</v>
      </c>
      <c r="L53" s="7" t="s">
        <v>43</v>
      </c>
      <c r="M53" s="7" t="s">
        <v>43</v>
      </c>
      <c r="N53" s="7" t="s">
        <v>43</v>
      </c>
      <c r="O53" s="2" t="s">
        <v>31</v>
      </c>
      <c r="P53" s="2" t="s">
        <v>32</v>
      </c>
    </row>
    <row r="54" spans="1:16" x14ac:dyDescent="0.25">
      <c r="A54" s="2" t="s">
        <v>53</v>
      </c>
      <c r="B54" s="2" t="s">
        <v>55</v>
      </c>
      <c r="C54" s="2" t="s">
        <v>52</v>
      </c>
      <c r="D54" s="3">
        <v>153000</v>
      </c>
      <c r="E54" s="7">
        <v>4</v>
      </c>
      <c r="F54" s="7">
        <v>4</v>
      </c>
      <c r="G54" s="7">
        <v>5</v>
      </c>
      <c r="H54" s="7">
        <v>4</v>
      </c>
      <c r="I54" s="7">
        <v>4</v>
      </c>
      <c r="J54" s="7">
        <v>4</v>
      </c>
      <c r="K54" s="7">
        <v>5</v>
      </c>
      <c r="L54" s="7">
        <v>5</v>
      </c>
      <c r="M54" s="7">
        <v>4</v>
      </c>
      <c r="N54" s="7">
        <v>5</v>
      </c>
      <c r="O54" s="2" t="s">
        <v>33</v>
      </c>
      <c r="P54" s="2" t="s">
        <v>34</v>
      </c>
    </row>
    <row r="55" spans="1:16" x14ac:dyDescent="0.25">
      <c r="A55" s="2" t="s">
        <v>53</v>
      </c>
      <c r="B55" s="2" t="s">
        <v>55</v>
      </c>
      <c r="C55" s="2" t="s">
        <v>52</v>
      </c>
      <c r="D55" s="3">
        <v>153000</v>
      </c>
      <c r="E55" s="7">
        <v>5</v>
      </c>
      <c r="F55" s="7">
        <v>5</v>
      </c>
      <c r="G55" s="7">
        <v>5</v>
      </c>
      <c r="H55" s="7">
        <v>4</v>
      </c>
      <c r="I55" s="7">
        <v>4</v>
      </c>
      <c r="J55" s="7">
        <v>4</v>
      </c>
      <c r="K55" s="7">
        <v>5</v>
      </c>
      <c r="L55" s="7">
        <v>5</v>
      </c>
      <c r="M55" s="7">
        <v>4</v>
      </c>
      <c r="N55" s="7">
        <v>4</v>
      </c>
      <c r="O55" s="2" t="s">
        <v>35</v>
      </c>
      <c r="P55" s="2" t="s">
        <v>36</v>
      </c>
    </row>
    <row r="56" spans="1:16" x14ac:dyDescent="0.25">
      <c r="A56" s="2" t="s">
        <v>53</v>
      </c>
      <c r="B56" s="2" t="s">
        <v>55</v>
      </c>
      <c r="C56" s="2" t="s">
        <v>52</v>
      </c>
      <c r="D56" s="3">
        <v>153000</v>
      </c>
      <c r="E56" s="7">
        <v>5</v>
      </c>
      <c r="F56" s="7">
        <v>5</v>
      </c>
      <c r="G56" s="7">
        <v>5</v>
      </c>
      <c r="H56" s="7">
        <v>5</v>
      </c>
      <c r="I56" s="7">
        <v>5</v>
      </c>
      <c r="J56" s="7">
        <v>4</v>
      </c>
      <c r="K56" s="7">
        <v>5</v>
      </c>
      <c r="L56" s="7">
        <v>5</v>
      </c>
      <c r="M56" s="7">
        <v>5</v>
      </c>
      <c r="N56" s="7">
        <v>5</v>
      </c>
      <c r="O56" s="2" t="s">
        <v>37</v>
      </c>
      <c r="P56" s="2" t="s">
        <v>38</v>
      </c>
    </row>
    <row r="57" spans="1:16" x14ac:dyDescent="0.25">
      <c r="A57" s="2" t="s">
        <v>53</v>
      </c>
      <c r="B57" s="2" t="s">
        <v>55</v>
      </c>
      <c r="C57" s="2" t="s">
        <v>52</v>
      </c>
      <c r="D57" s="3">
        <v>153000</v>
      </c>
      <c r="E57" s="7">
        <v>5</v>
      </c>
      <c r="F57" s="7">
        <v>4</v>
      </c>
      <c r="G57" s="7">
        <v>4</v>
      </c>
      <c r="H57" s="7">
        <v>5</v>
      </c>
      <c r="I57" s="7">
        <v>5</v>
      </c>
      <c r="J57" s="7">
        <v>4</v>
      </c>
      <c r="K57" s="7">
        <v>5</v>
      </c>
      <c r="L57" s="7">
        <v>5</v>
      </c>
      <c r="M57" s="7">
        <v>5</v>
      </c>
      <c r="N57" s="7">
        <v>4</v>
      </c>
      <c r="O57" s="2" t="s">
        <v>39</v>
      </c>
      <c r="P57" s="2" t="s">
        <v>40</v>
      </c>
    </row>
    <row r="58" spans="1:16" x14ac:dyDescent="0.25">
      <c r="A58" s="2" t="s">
        <v>53</v>
      </c>
      <c r="B58" s="2" t="s">
        <v>55</v>
      </c>
      <c r="C58" s="2" t="s">
        <v>52</v>
      </c>
      <c r="D58" s="3">
        <v>153000</v>
      </c>
      <c r="E58" s="7">
        <v>5</v>
      </c>
      <c r="F58" s="7">
        <v>5</v>
      </c>
      <c r="G58" s="7">
        <v>4</v>
      </c>
      <c r="H58" s="7">
        <v>5</v>
      </c>
      <c r="I58" s="7">
        <v>5</v>
      </c>
      <c r="J58" s="7">
        <v>5</v>
      </c>
      <c r="K58" s="7">
        <v>5</v>
      </c>
      <c r="L58" s="7">
        <v>5</v>
      </c>
      <c r="M58" s="7">
        <v>5</v>
      </c>
      <c r="N58" s="7">
        <v>5</v>
      </c>
      <c r="O58" s="2" t="s">
        <v>41</v>
      </c>
      <c r="P58" s="2" t="s">
        <v>42</v>
      </c>
    </row>
    <row r="59" spans="1:16" x14ac:dyDescent="0.25">
      <c r="A59" s="2" t="s">
        <v>53</v>
      </c>
      <c r="B59" s="2" t="s">
        <v>55</v>
      </c>
      <c r="C59" s="2" t="s">
        <v>52</v>
      </c>
      <c r="D59" s="3">
        <v>153000</v>
      </c>
      <c r="E59" s="7" t="s">
        <v>43</v>
      </c>
      <c r="F59" s="7" t="s">
        <v>43</v>
      </c>
      <c r="G59" s="7" t="s">
        <v>43</v>
      </c>
      <c r="H59" s="7" t="s">
        <v>43</v>
      </c>
      <c r="I59" s="7" t="s">
        <v>43</v>
      </c>
      <c r="J59" s="7" t="s">
        <v>43</v>
      </c>
      <c r="K59" s="7" t="s">
        <v>43</v>
      </c>
      <c r="L59" s="7" t="s">
        <v>43</v>
      </c>
      <c r="M59" s="7" t="s">
        <v>43</v>
      </c>
      <c r="N59" s="7" t="s">
        <v>43</v>
      </c>
      <c r="O59" s="2" t="s">
        <v>44</v>
      </c>
      <c r="P59" s="2" t="s">
        <v>45</v>
      </c>
    </row>
    <row r="60" spans="1:16" x14ac:dyDescent="0.25">
      <c r="A60" s="2" t="s">
        <v>53</v>
      </c>
      <c r="B60" s="2" t="s">
        <v>55</v>
      </c>
      <c r="C60" s="2" t="s">
        <v>52</v>
      </c>
      <c r="D60" s="3">
        <v>153000</v>
      </c>
      <c r="E60" s="7">
        <v>5</v>
      </c>
      <c r="F60" s="7">
        <v>5</v>
      </c>
      <c r="G60" s="7">
        <v>5</v>
      </c>
      <c r="H60" s="7">
        <v>5</v>
      </c>
      <c r="I60" s="7">
        <v>5</v>
      </c>
      <c r="J60" s="7">
        <v>4</v>
      </c>
      <c r="K60" s="7">
        <v>5</v>
      </c>
      <c r="L60" s="7">
        <v>5</v>
      </c>
      <c r="M60" s="7">
        <v>5</v>
      </c>
      <c r="N60" s="7">
        <v>4</v>
      </c>
      <c r="O60" s="2" t="s">
        <v>46</v>
      </c>
      <c r="P60" s="2" t="s">
        <v>47</v>
      </c>
    </row>
    <row r="61" spans="1:16" x14ac:dyDescent="0.25">
      <c r="A61" s="2" t="s">
        <v>53</v>
      </c>
      <c r="B61" s="2" t="s">
        <v>55</v>
      </c>
      <c r="C61" s="2" t="s">
        <v>52</v>
      </c>
      <c r="D61" s="3">
        <v>153000</v>
      </c>
      <c r="E61" s="7">
        <v>4</v>
      </c>
      <c r="F61" s="7">
        <v>4</v>
      </c>
      <c r="G61" s="7">
        <v>3</v>
      </c>
      <c r="H61" s="7">
        <v>4</v>
      </c>
      <c r="I61" s="7">
        <v>3</v>
      </c>
      <c r="J61" s="7">
        <v>3</v>
      </c>
      <c r="K61" s="7">
        <v>3</v>
      </c>
      <c r="L61" s="7">
        <v>3</v>
      </c>
      <c r="M61" s="7">
        <v>3</v>
      </c>
      <c r="N61" s="7">
        <v>3</v>
      </c>
      <c r="O61" s="2" t="s">
        <v>48</v>
      </c>
      <c r="P61" s="2" t="s">
        <v>49</v>
      </c>
    </row>
    <row r="62" spans="1:16" x14ac:dyDescent="0.25">
      <c r="A62" s="2" t="s">
        <v>56</v>
      </c>
      <c r="B62" s="2" t="s">
        <v>57</v>
      </c>
      <c r="C62" s="2" t="s">
        <v>58</v>
      </c>
      <c r="D62" s="3">
        <v>170910.67</v>
      </c>
      <c r="E62" s="7">
        <v>5</v>
      </c>
      <c r="F62" s="7">
        <v>4</v>
      </c>
      <c r="G62" s="7">
        <v>4</v>
      </c>
      <c r="H62" s="7">
        <v>4</v>
      </c>
      <c r="I62" s="7">
        <v>4</v>
      </c>
      <c r="J62" s="7">
        <v>4</v>
      </c>
      <c r="K62" s="7">
        <v>4</v>
      </c>
      <c r="L62" s="7">
        <v>4</v>
      </c>
      <c r="M62" s="7">
        <v>4</v>
      </c>
      <c r="N62" s="7">
        <v>3</v>
      </c>
      <c r="O62" s="2" t="s">
        <v>19</v>
      </c>
      <c r="P62" s="2" t="s">
        <v>20</v>
      </c>
    </row>
    <row r="63" spans="1:16" x14ac:dyDescent="0.25">
      <c r="A63" s="2" t="s">
        <v>56</v>
      </c>
      <c r="B63" s="2" t="s">
        <v>57</v>
      </c>
      <c r="C63" s="2" t="s">
        <v>58</v>
      </c>
      <c r="D63" s="3">
        <v>170910.67</v>
      </c>
      <c r="E63" s="7">
        <v>5</v>
      </c>
      <c r="F63" s="7">
        <v>4</v>
      </c>
      <c r="G63" s="7">
        <v>4</v>
      </c>
      <c r="H63" s="7">
        <v>4</v>
      </c>
      <c r="I63" s="7">
        <v>4</v>
      </c>
      <c r="J63" s="7">
        <v>4</v>
      </c>
      <c r="K63" s="7">
        <v>4</v>
      </c>
      <c r="L63" s="7">
        <v>3</v>
      </c>
      <c r="M63" s="7">
        <v>4</v>
      </c>
      <c r="N63" s="7">
        <v>3</v>
      </c>
      <c r="O63" s="2" t="s">
        <v>21</v>
      </c>
      <c r="P63" s="2" t="s">
        <v>22</v>
      </c>
    </row>
    <row r="64" spans="1:16" x14ac:dyDescent="0.25">
      <c r="A64" s="2" t="s">
        <v>56</v>
      </c>
      <c r="B64" s="2" t="s">
        <v>57</v>
      </c>
      <c r="C64" s="2" t="s">
        <v>58</v>
      </c>
      <c r="D64" s="3">
        <v>170910.67</v>
      </c>
      <c r="E64" s="7">
        <v>5</v>
      </c>
      <c r="F64" s="7">
        <v>4</v>
      </c>
      <c r="G64" s="7">
        <v>3</v>
      </c>
      <c r="H64" s="7">
        <v>4</v>
      </c>
      <c r="I64" s="7">
        <v>3</v>
      </c>
      <c r="J64" s="7">
        <v>4</v>
      </c>
      <c r="K64" s="7">
        <v>5</v>
      </c>
      <c r="L64" s="7">
        <v>2</v>
      </c>
      <c r="M64" s="7">
        <v>3</v>
      </c>
      <c r="N64" s="7">
        <v>2</v>
      </c>
      <c r="O64" s="2" t="s">
        <v>23</v>
      </c>
      <c r="P64" s="2" t="s">
        <v>24</v>
      </c>
    </row>
    <row r="65" spans="1:16" x14ac:dyDescent="0.25">
      <c r="A65" s="2" t="s">
        <v>56</v>
      </c>
      <c r="B65" s="2" t="s">
        <v>57</v>
      </c>
      <c r="C65" s="2" t="s">
        <v>58</v>
      </c>
      <c r="D65" s="3">
        <v>170910.67</v>
      </c>
      <c r="E65" s="7">
        <v>4</v>
      </c>
      <c r="F65" s="7">
        <v>4</v>
      </c>
      <c r="G65" s="7">
        <v>4</v>
      </c>
      <c r="H65" s="7">
        <v>3</v>
      </c>
      <c r="I65" s="7">
        <v>4</v>
      </c>
      <c r="J65" s="7">
        <v>4</v>
      </c>
      <c r="K65" s="7">
        <v>4</v>
      </c>
      <c r="L65" s="7">
        <v>3</v>
      </c>
      <c r="M65" s="7">
        <v>3</v>
      </c>
      <c r="N65" s="7">
        <v>3</v>
      </c>
      <c r="O65" s="2" t="s">
        <v>25</v>
      </c>
      <c r="P65" s="2" t="s">
        <v>26</v>
      </c>
    </row>
    <row r="66" spans="1:16" x14ac:dyDescent="0.25">
      <c r="A66" s="2" t="s">
        <v>56</v>
      </c>
      <c r="B66" s="2" t="s">
        <v>57</v>
      </c>
      <c r="C66" s="2" t="s">
        <v>58</v>
      </c>
      <c r="D66" s="3">
        <v>170910.67</v>
      </c>
      <c r="E66" s="7">
        <v>5</v>
      </c>
      <c r="F66" s="7">
        <v>5</v>
      </c>
      <c r="G66" s="7">
        <v>5</v>
      </c>
      <c r="H66" s="7">
        <v>5</v>
      </c>
      <c r="I66" s="7">
        <v>5</v>
      </c>
      <c r="J66" s="7">
        <v>4</v>
      </c>
      <c r="K66" s="7">
        <v>5</v>
      </c>
      <c r="L66" s="7">
        <v>4</v>
      </c>
      <c r="M66" s="7">
        <v>5</v>
      </c>
      <c r="N66" s="7">
        <v>4</v>
      </c>
      <c r="O66" s="2" t="s">
        <v>27</v>
      </c>
      <c r="P66" s="2" t="s">
        <v>28</v>
      </c>
    </row>
    <row r="67" spans="1:16" x14ac:dyDescent="0.25">
      <c r="A67" s="2" t="s">
        <v>56</v>
      </c>
      <c r="B67" s="2" t="s">
        <v>57</v>
      </c>
      <c r="C67" s="2" t="s">
        <v>58</v>
      </c>
      <c r="D67" s="3">
        <v>170910.67</v>
      </c>
      <c r="E67" s="7">
        <v>5</v>
      </c>
      <c r="F67" s="7">
        <v>5</v>
      </c>
      <c r="G67" s="7">
        <v>5</v>
      </c>
      <c r="H67" s="7">
        <v>5</v>
      </c>
      <c r="I67" s="7">
        <v>4</v>
      </c>
      <c r="J67" s="7">
        <v>5</v>
      </c>
      <c r="K67" s="7">
        <v>4</v>
      </c>
      <c r="L67" s="7">
        <v>5</v>
      </c>
      <c r="M67" s="7">
        <v>5</v>
      </c>
      <c r="N67" s="7">
        <v>3</v>
      </c>
      <c r="O67" s="2" t="s">
        <v>29</v>
      </c>
      <c r="P67" s="2" t="s">
        <v>30</v>
      </c>
    </row>
    <row r="68" spans="1:16" x14ac:dyDescent="0.25">
      <c r="A68" s="2" t="s">
        <v>56</v>
      </c>
      <c r="B68" s="2" t="s">
        <v>57</v>
      </c>
      <c r="C68" s="2" t="s">
        <v>58</v>
      </c>
      <c r="D68" s="3">
        <v>170910.67</v>
      </c>
      <c r="E68" s="7">
        <v>5</v>
      </c>
      <c r="F68" s="7">
        <v>5</v>
      </c>
      <c r="G68" s="7">
        <v>5</v>
      </c>
      <c r="H68" s="7">
        <v>5</v>
      </c>
      <c r="I68" s="7">
        <v>5</v>
      </c>
      <c r="J68" s="7">
        <v>5</v>
      </c>
      <c r="K68" s="7">
        <v>5</v>
      </c>
      <c r="L68" s="7">
        <v>4</v>
      </c>
      <c r="M68" s="7">
        <v>4</v>
      </c>
      <c r="N68" s="7">
        <v>3</v>
      </c>
      <c r="O68" s="2" t="s">
        <v>31</v>
      </c>
      <c r="P68" s="2" t="s">
        <v>32</v>
      </c>
    </row>
    <row r="69" spans="1:16" x14ac:dyDescent="0.25">
      <c r="A69" s="2" t="s">
        <v>56</v>
      </c>
      <c r="B69" s="2" t="s">
        <v>57</v>
      </c>
      <c r="C69" s="2" t="s">
        <v>58</v>
      </c>
      <c r="D69" s="3">
        <v>170910.67</v>
      </c>
      <c r="E69" s="7">
        <v>5</v>
      </c>
      <c r="F69" s="7">
        <v>5</v>
      </c>
      <c r="G69" s="7">
        <v>5</v>
      </c>
      <c r="H69" s="7">
        <v>5</v>
      </c>
      <c r="I69" s="7">
        <v>5</v>
      </c>
      <c r="J69" s="7">
        <v>5</v>
      </c>
      <c r="K69" s="7">
        <v>5</v>
      </c>
      <c r="L69" s="7">
        <v>5</v>
      </c>
      <c r="M69" s="7">
        <v>5</v>
      </c>
      <c r="N69" s="7">
        <v>3</v>
      </c>
      <c r="O69" s="2" t="s">
        <v>33</v>
      </c>
      <c r="P69" s="2" t="s">
        <v>34</v>
      </c>
    </row>
    <row r="70" spans="1:16" x14ac:dyDescent="0.25">
      <c r="A70" s="2" t="s">
        <v>56</v>
      </c>
      <c r="B70" s="2" t="s">
        <v>57</v>
      </c>
      <c r="C70" s="2" t="s">
        <v>58</v>
      </c>
      <c r="D70" s="3">
        <v>170910.67</v>
      </c>
      <c r="E70" s="7">
        <v>5</v>
      </c>
      <c r="F70" s="7">
        <v>5</v>
      </c>
      <c r="G70" s="7">
        <v>4</v>
      </c>
      <c r="H70" s="7">
        <v>4</v>
      </c>
      <c r="I70" s="7">
        <v>4</v>
      </c>
      <c r="J70" s="7">
        <v>3</v>
      </c>
      <c r="K70" s="7">
        <v>3</v>
      </c>
      <c r="L70" s="7">
        <v>4</v>
      </c>
      <c r="M70" s="7">
        <v>3</v>
      </c>
      <c r="N70" s="7">
        <v>3</v>
      </c>
      <c r="O70" s="2" t="s">
        <v>35</v>
      </c>
      <c r="P70" s="2" t="s">
        <v>36</v>
      </c>
    </row>
    <row r="71" spans="1:16" x14ac:dyDescent="0.25">
      <c r="A71" s="2" t="s">
        <v>56</v>
      </c>
      <c r="B71" s="2" t="s">
        <v>57</v>
      </c>
      <c r="C71" s="2" t="s">
        <v>58</v>
      </c>
      <c r="D71" s="3">
        <v>170910.67</v>
      </c>
      <c r="E71" s="7">
        <v>5</v>
      </c>
      <c r="F71" s="7">
        <v>5</v>
      </c>
      <c r="G71" s="7">
        <v>5</v>
      </c>
      <c r="H71" s="7">
        <v>5</v>
      </c>
      <c r="I71" s="7">
        <v>5</v>
      </c>
      <c r="J71" s="7">
        <v>5</v>
      </c>
      <c r="K71" s="7">
        <v>5</v>
      </c>
      <c r="L71" s="7">
        <v>5</v>
      </c>
      <c r="M71" s="7">
        <v>5</v>
      </c>
      <c r="N71" s="7">
        <v>4</v>
      </c>
      <c r="O71" s="2" t="s">
        <v>37</v>
      </c>
      <c r="P71" s="2" t="s">
        <v>38</v>
      </c>
    </row>
    <row r="72" spans="1:16" x14ac:dyDescent="0.25">
      <c r="A72" s="2" t="s">
        <v>56</v>
      </c>
      <c r="B72" s="2" t="s">
        <v>57</v>
      </c>
      <c r="C72" s="2" t="s">
        <v>58</v>
      </c>
      <c r="D72" s="3">
        <v>170910.67</v>
      </c>
      <c r="E72" s="7">
        <v>5</v>
      </c>
      <c r="F72" s="7">
        <v>5</v>
      </c>
      <c r="G72" s="7">
        <v>5</v>
      </c>
      <c r="H72" s="7">
        <v>5</v>
      </c>
      <c r="I72" s="7">
        <v>5</v>
      </c>
      <c r="J72" s="7">
        <v>4</v>
      </c>
      <c r="K72" s="7">
        <v>5</v>
      </c>
      <c r="L72" s="7">
        <v>5</v>
      </c>
      <c r="M72" s="7">
        <v>4</v>
      </c>
      <c r="N72" s="7">
        <v>3</v>
      </c>
      <c r="O72" s="2" t="s">
        <v>39</v>
      </c>
      <c r="P72" s="2" t="s">
        <v>40</v>
      </c>
    </row>
    <row r="73" spans="1:16" x14ac:dyDescent="0.25">
      <c r="A73" s="2" t="s">
        <v>56</v>
      </c>
      <c r="B73" s="2" t="s">
        <v>57</v>
      </c>
      <c r="C73" s="2" t="s">
        <v>58</v>
      </c>
      <c r="D73" s="3">
        <v>170910.67</v>
      </c>
      <c r="E73" s="7">
        <v>5</v>
      </c>
      <c r="F73" s="7">
        <v>5</v>
      </c>
      <c r="G73" s="7">
        <v>4</v>
      </c>
      <c r="H73" s="7">
        <v>4</v>
      </c>
      <c r="I73" s="7">
        <v>3</v>
      </c>
      <c r="J73" s="7">
        <v>4</v>
      </c>
      <c r="K73" s="7">
        <v>5</v>
      </c>
      <c r="L73" s="7">
        <v>3</v>
      </c>
      <c r="M73" s="7">
        <v>4</v>
      </c>
      <c r="N73" s="7">
        <v>3</v>
      </c>
      <c r="O73" s="2" t="s">
        <v>41</v>
      </c>
      <c r="P73" s="2" t="s">
        <v>42</v>
      </c>
    </row>
    <row r="74" spans="1:16" x14ac:dyDescent="0.25">
      <c r="A74" s="2" t="s">
        <v>56</v>
      </c>
      <c r="B74" s="2" t="s">
        <v>57</v>
      </c>
      <c r="C74" s="2" t="s">
        <v>58</v>
      </c>
      <c r="D74" s="3">
        <v>170910.67</v>
      </c>
      <c r="E74" s="7" t="s">
        <v>43</v>
      </c>
      <c r="F74" s="7" t="s">
        <v>43</v>
      </c>
      <c r="G74" s="7" t="s">
        <v>43</v>
      </c>
      <c r="H74" s="7" t="s">
        <v>43</v>
      </c>
      <c r="I74" s="7" t="s">
        <v>43</v>
      </c>
      <c r="J74" s="7" t="s">
        <v>43</v>
      </c>
      <c r="K74" s="7" t="s">
        <v>43</v>
      </c>
      <c r="L74" s="7" t="s">
        <v>43</v>
      </c>
      <c r="M74" s="7" t="s">
        <v>43</v>
      </c>
      <c r="N74" s="7" t="s">
        <v>43</v>
      </c>
      <c r="O74" s="2" t="s">
        <v>44</v>
      </c>
      <c r="P74" s="2" t="s">
        <v>45</v>
      </c>
    </row>
    <row r="75" spans="1:16" x14ac:dyDescent="0.25">
      <c r="A75" s="2" t="s">
        <v>56</v>
      </c>
      <c r="B75" s="2" t="s">
        <v>57</v>
      </c>
      <c r="C75" s="2" t="s">
        <v>58</v>
      </c>
      <c r="D75" s="3">
        <v>170910.67</v>
      </c>
      <c r="E75" s="7">
        <v>5</v>
      </c>
      <c r="F75" s="7">
        <v>4</v>
      </c>
      <c r="G75" s="7">
        <v>5</v>
      </c>
      <c r="H75" s="7">
        <v>4</v>
      </c>
      <c r="I75" s="7">
        <v>5</v>
      </c>
      <c r="J75" s="7">
        <v>5</v>
      </c>
      <c r="K75" s="7">
        <v>5</v>
      </c>
      <c r="L75" s="7">
        <v>4</v>
      </c>
      <c r="M75" s="7">
        <v>5</v>
      </c>
      <c r="N75" s="7">
        <v>3</v>
      </c>
      <c r="O75" s="2" t="s">
        <v>46</v>
      </c>
      <c r="P75" s="2" t="s">
        <v>47</v>
      </c>
    </row>
    <row r="76" spans="1:16" x14ac:dyDescent="0.25">
      <c r="A76" s="2" t="s">
        <v>56</v>
      </c>
      <c r="B76" s="2" t="s">
        <v>57</v>
      </c>
      <c r="C76" s="2" t="s">
        <v>58</v>
      </c>
      <c r="D76" s="3">
        <v>170910.67</v>
      </c>
      <c r="E76" s="7">
        <v>5</v>
      </c>
      <c r="F76" s="7">
        <v>5</v>
      </c>
      <c r="G76" s="7">
        <v>5</v>
      </c>
      <c r="H76" s="7">
        <v>5</v>
      </c>
      <c r="I76" s="7">
        <v>5</v>
      </c>
      <c r="J76" s="7">
        <v>5</v>
      </c>
      <c r="K76" s="7">
        <v>5</v>
      </c>
      <c r="L76" s="7">
        <v>3</v>
      </c>
      <c r="M76" s="7">
        <v>5</v>
      </c>
      <c r="N76" s="7">
        <v>4</v>
      </c>
      <c r="O76" s="2" t="s">
        <v>48</v>
      </c>
      <c r="P76" s="2" t="s">
        <v>49</v>
      </c>
    </row>
    <row r="77" spans="1:16" x14ac:dyDescent="0.25">
      <c r="A77" s="2" t="s">
        <v>56</v>
      </c>
      <c r="B77" s="2" t="s">
        <v>59</v>
      </c>
      <c r="C77" s="2" t="s">
        <v>52</v>
      </c>
      <c r="D77" s="3">
        <v>102083.75</v>
      </c>
      <c r="E77" s="7">
        <v>5</v>
      </c>
      <c r="F77" s="7">
        <v>5</v>
      </c>
      <c r="G77" s="7">
        <v>4</v>
      </c>
      <c r="H77" s="7">
        <v>5</v>
      </c>
      <c r="I77" s="7">
        <v>4</v>
      </c>
      <c r="J77" s="7">
        <v>5</v>
      </c>
      <c r="K77" s="7">
        <v>4</v>
      </c>
      <c r="L77" s="7">
        <v>4</v>
      </c>
      <c r="M77" s="7">
        <v>4</v>
      </c>
      <c r="N77" s="7">
        <v>5</v>
      </c>
      <c r="O77" s="2" t="s">
        <v>19</v>
      </c>
      <c r="P77" s="2" t="s">
        <v>20</v>
      </c>
    </row>
    <row r="78" spans="1:16" x14ac:dyDescent="0.25">
      <c r="A78" s="2" t="s">
        <v>56</v>
      </c>
      <c r="B78" s="2" t="s">
        <v>59</v>
      </c>
      <c r="C78" s="2" t="s">
        <v>52</v>
      </c>
      <c r="D78" s="3">
        <v>102083.75</v>
      </c>
      <c r="E78" s="7">
        <v>5</v>
      </c>
      <c r="F78" s="7">
        <v>4</v>
      </c>
      <c r="G78" s="7">
        <v>3</v>
      </c>
      <c r="H78" s="7">
        <v>4</v>
      </c>
      <c r="I78" s="7">
        <v>4</v>
      </c>
      <c r="J78" s="7">
        <v>4</v>
      </c>
      <c r="K78" s="7">
        <v>4</v>
      </c>
      <c r="L78" s="7">
        <v>3</v>
      </c>
      <c r="M78" s="7">
        <v>4</v>
      </c>
      <c r="N78" s="7">
        <v>4</v>
      </c>
      <c r="O78" s="2" t="s">
        <v>21</v>
      </c>
      <c r="P78" s="2" t="s">
        <v>22</v>
      </c>
    </row>
    <row r="79" spans="1:16" x14ac:dyDescent="0.25">
      <c r="A79" s="2" t="s">
        <v>56</v>
      </c>
      <c r="B79" s="2" t="s">
        <v>59</v>
      </c>
      <c r="C79" s="2" t="s">
        <v>52</v>
      </c>
      <c r="D79" s="3">
        <v>102083.75</v>
      </c>
      <c r="E79" s="7">
        <v>5</v>
      </c>
      <c r="F79" s="7">
        <v>4</v>
      </c>
      <c r="G79" s="7">
        <v>2</v>
      </c>
      <c r="H79" s="7">
        <v>5</v>
      </c>
      <c r="I79" s="7">
        <v>3</v>
      </c>
      <c r="J79" s="7">
        <v>5</v>
      </c>
      <c r="K79" s="7">
        <v>4</v>
      </c>
      <c r="L79" s="7">
        <v>4</v>
      </c>
      <c r="M79" s="7">
        <v>3</v>
      </c>
      <c r="N79" s="7">
        <v>4</v>
      </c>
      <c r="O79" s="2" t="s">
        <v>23</v>
      </c>
      <c r="P79" s="2" t="s">
        <v>24</v>
      </c>
    </row>
    <row r="80" spans="1:16" x14ac:dyDescent="0.25">
      <c r="A80" s="2" t="s">
        <v>56</v>
      </c>
      <c r="B80" s="2" t="s">
        <v>59</v>
      </c>
      <c r="C80" s="2" t="s">
        <v>52</v>
      </c>
      <c r="D80" s="3">
        <v>102083.75</v>
      </c>
      <c r="E80" s="7">
        <v>4</v>
      </c>
      <c r="F80" s="7">
        <v>4</v>
      </c>
      <c r="G80" s="7">
        <v>4</v>
      </c>
      <c r="H80" s="7">
        <v>4</v>
      </c>
      <c r="I80" s="7">
        <v>4</v>
      </c>
      <c r="J80" s="7">
        <v>4</v>
      </c>
      <c r="K80" s="7">
        <v>4</v>
      </c>
      <c r="L80" s="7">
        <v>4</v>
      </c>
      <c r="M80" s="7">
        <v>4</v>
      </c>
      <c r="N80" s="7">
        <v>4</v>
      </c>
      <c r="O80" s="2" t="s">
        <v>25</v>
      </c>
      <c r="P80" s="2" t="s">
        <v>26</v>
      </c>
    </row>
    <row r="81" spans="1:16" x14ac:dyDescent="0.25">
      <c r="A81" s="2" t="s">
        <v>56</v>
      </c>
      <c r="B81" s="2" t="s">
        <v>59</v>
      </c>
      <c r="C81" s="2" t="s">
        <v>52</v>
      </c>
      <c r="D81" s="3">
        <v>102083.75</v>
      </c>
      <c r="E81" s="7">
        <v>5</v>
      </c>
      <c r="F81" s="7">
        <v>4</v>
      </c>
      <c r="G81" s="7">
        <v>4</v>
      </c>
      <c r="H81" s="7">
        <v>4</v>
      </c>
      <c r="I81" s="7">
        <v>4</v>
      </c>
      <c r="J81" s="7">
        <v>4</v>
      </c>
      <c r="K81" s="7">
        <v>5</v>
      </c>
      <c r="L81" s="7">
        <v>4</v>
      </c>
      <c r="M81" s="7">
        <v>4</v>
      </c>
      <c r="N81" s="7">
        <v>5</v>
      </c>
      <c r="O81" s="2" t="s">
        <v>27</v>
      </c>
      <c r="P81" s="2" t="s">
        <v>28</v>
      </c>
    </row>
    <row r="82" spans="1:16" x14ac:dyDescent="0.25">
      <c r="A82" s="2" t="s">
        <v>56</v>
      </c>
      <c r="B82" s="2" t="s">
        <v>59</v>
      </c>
      <c r="C82" s="2" t="s">
        <v>52</v>
      </c>
      <c r="D82" s="3">
        <v>102083.75</v>
      </c>
      <c r="E82" s="7">
        <v>5</v>
      </c>
      <c r="F82" s="7">
        <v>4</v>
      </c>
      <c r="G82" s="7">
        <v>3</v>
      </c>
      <c r="H82" s="7">
        <v>3</v>
      </c>
      <c r="I82" s="7">
        <v>3</v>
      </c>
      <c r="J82" s="7">
        <v>3</v>
      </c>
      <c r="K82" s="7">
        <v>4</v>
      </c>
      <c r="L82" s="7">
        <v>4</v>
      </c>
      <c r="M82" s="7">
        <v>3</v>
      </c>
      <c r="N82" s="7">
        <v>3</v>
      </c>
      <c r="O82" s="2" t="s">
        <v>29</v>
      </c>
      <c r="P82" s="2" t="s">
        <v>30</v>
      </c>
    </row>
    <row r="83" spans="1:16" x14ac:dyDescent="0.25">
      <c r="A83" s="2" t="s">
        <v>56</v>
      </c>
      <c r="B83" s="2" t="s">
        <v>59</v>
      </c>
      <c r="C83" s="2" t="s">
        <v>52</v>
      </c>
      <c r="D83" s="3">
        <v>102083.75</v>
      </c>
      <c r="E83" s="7">
        <v>4</v>
      </c>
      <c r="F83" s="7">
        <v>4</v>
      </c>
      <c r="G83" s="7">
        <v>5</v>
      </c>
      <c r="H83" s="7">
        <v>4</v>
      </c>
      <c r="I83" s="7">
        <v>3</v>
      </c>
      <c r="J83" s="7">
        <v>5</v>
      </c>
      <c r="K83" s="7">
        <v>4</v>
      </c>
      <c r="L83" s="7">
        <v>5</v>
      </c>
      <c r="M83" s="7">
        <v>4</v>
      </c>
      <c r="N83" s="7">
        <v>5</v>
      </c>
      <c r="O83" s="2" t="s">
        <v>31</v>
      </c>
      <c r="P83" s="2" t="s">
        <v>32</v>
      </c>
    </row>
    <row r="84" spans="1:16" x14ac:dyDescent="0.25">
      <c r="A84" s="2" t="s">
        <v>56</v>
      </c>
      <c r="B84" s="2" t="s">
        <v>59</v>
      </c>
      <c r="C84" s="2" t="s">
        <v>52</v>
      </c>
      <c r="D84" s="3">
        <v>102083.75</v>
      </c>
      <c r="E84" s="7">
        <v>5</v>
      </c>
      <c r="F84" s="7">
        <v>4</v>
      </c>
      <c r="G84" s="7">
        <v>3</v>
      </c>
      <c r="H84" s="7">
        <v>3</v>
      </c>
      <c r="I84" s="7">
        <v>4</v>
      </c>
      <c r="J84" s="7">
        <v>4</v>
      </c>
      <c r="K84" s="7">
        <v>4</v>
      </c>
      <c r="L84" s="7">
        <v>5</v>
      </c>
      <c r="M84" s="7">
        <v>4</v>
      </c>
      <c r="N84" s="7">
        <v>3</v>
      </c>
      <c r="O84" s="2" t="s">
        <v>33</v>
      </c>
      <c r="P84" s="2" t="s">
        <v>34</v>
      </c>
    </row>
    <row r="85" spans="1:16" x14ac:dyDescent="0.25">
      <c r="A85" s="2" t="s">
        <v>56</v>
      </c>
      <c r="B85" s="2" t="s">
        <v>59</v>
      </c>
      <c r="C85" s="2" t="s">
        <v>52</v>
      </c>
      <c r="D85" s="3">
        <v>102083.75</v>
      </c>
      <c r="E85" s="7">
        <v>3</v>
      </c>
      <c r="F85" s="7">
        <v>4</v>
      </c>
      <c r="G85" s="7">
        <v>4</v>
      </c>
      <c r="H85" s="7">
        <v>4</v>
      </c>
      <c r="I85" s="7">
        <v>3</v>
      </c>
      <c r="J85" s="7">
        <v>5</v>
      </c>
      <c r="K85" s="7">
        <v>3</v>
      </c>
      <c r="L85" s="7">
        <v>3</v>
      </c>
      <c r="M85" s="7">
        <v>4</v>
      </c>
      <c r="N85" s="7">
        <v>3</v>
      </c>
      <c r="O85" s="2" t="s">
        <v>35</v>
      </c>
      <c r="P85" s="2" t="s">
        <v>36</v>
      </c>
    </row>
    <row r="86" spans="1:16" x14ac:dyDescent="0.25">
      <c r="A86" s="2" t="s">
        <v>56</v>
      </c>
      <c r="B86" s="2" t="s">
        <v>59</v>
      </c>
      <c r="C86" s="2" t="s">
        <v>52</v>
      </c>
      <c r="D86" s="3">
        <v>102083.75</v>
      </c>
      <c r="E86" s="7">
        <v>5</v>
      </c>
      <c r="F86" s="7">
        <v>5</v>
      </c>
      <c r="G86" s="7">
        <v>5</v>
      </c>
      <c r="H86" s="7">
        <v>5</v>
      </c>
      <c r="I86" s="7">
        <v>5</v>
      </c>
      <c r="J86" s="7">
        <v>5</v>
      </c>
      <c r="K86" s="7">
        <v>4</v>
      </c>
      <c r="L86" s="7">
        <v>4</v>
      </c>
      <c r="M86" s="7">
        <v>4</v>
      </c>
      <c r="N86" s="7">
        <v>5</v>
      </c>
      <c r="O86" s="2" t="s">
        <v>37</v>
      </c>
      <c r="P86" s="2" t="s">
        <v>38</v>
      </c>
    </row>
    <row r="87" spans="1:16" x14ac:dyDescent="0.25">
      <c r="A87" s="2" t="s">
        <v>56</v>
      </c>
      <c r="B87" s="2" t="s">
        <v>59</v>
      </c>
      <c r="C87" s="2" t="s">
        <v>52</v>
      </c>
      <c r="D87" s="3">
        <v>102083.75</v>
      </c>
      <c r="E87" s="7">
        <v>5</v>
      </c>
      <c r="F87" s="7">
        <v>5</v>
      </c>
      <c r="G87" s="7">
        <v>4</v>
      </c>
      <c r="H87" s="7">
        <v>4</v>
      </c>
      <c r="I87" s="7">
        <v>3</v>
      </c>
      <c r="J87" s="7">
        <v>4</v>
      </c>
      <c r="K87" s="7">
        <v>4</v>
      </c>
      <c r="L87" s="7">
        <v>4</v>
      </c>
      <c r="M87" s="7">
        <v>3</v>
      </c>
      <c r="N87" s="7">
        <v>4</v>
      </c>
      <c r="O87" s="2" t="s">
        <v>39</v>
      </c>
      <c r="P87" s="2" t="s">
        <v>40</v>
      </c>
    </row>
    <row r="88" spans="1:16" x14ac:dyDescent="0.25">
      <c r="A88" s="2" t="s">
        <v>56</v>
      </c>
      <c r="B88" s="2" t="s">
        <v>59</v>
      </c>
      <c r="C88" s="2" t="s">
        <v>52</v>
      </c>
      <c r="D88" s="3">
        <v>102083.75</v>
      </c>
      <c r="E88" s="7">
        <v>5</v>
      </c>
      <c r="F88" s="7">
        <v>5</v>
      </c>
      <c r="G88" s="7">
        <v>5</v>
      </c>
      <c r="H88" s="7">
        <v>4</v>
      </c>
      <c r="I88" s="7">
        <v>5</v>
      </c>
      <c r="J88" s="7">
        <v>4</v>
      </c>
      <c r="K88" s="7">
        <v>5</v>
      </c>
      <c r="L88" s="7">
        <v>3</v>
      </c>
      <c r="M88" s="7">
        <v>4</v>
      </c>
      <c r="N88" s="7">
        <v>5</v>
      </c>
      <c r="O88" s="2" t="s">
        <v>41</v>
      </c>
      <c r="P88" s="2" t="s">
        <v>42</v>
      </c>
    </row>
    <row r="89" spans="1:16" x14ac:dyDescent="0.25">
      <c r="A89" s="2" t="s">
        <v>56</v>
      </c>
      <c r="B89" s="2" t="s">
        <v>59</v>
      </c>
      <c r="C89" s="2" t="s">
        <v>52</v>
      </c>
      <c r="D89" s="3">
        <v>102083.75</v>
      </c>
      <c r="E89" s="7" t="s">
        <v>43</v>
      </c>
      <c r="F89" s="7" t="s">
        <v>43</v>
      </c>
      <c r="G89" s="7" t="s">
        <v>43</v>
      </c>
      <c r="H89" s="7" t="s">
        <v>43</v>
      </c>
      <c r="I89" s="7" t="s">
        <v>43</v>
      </c>
      <c r="J89" s="7" t="s">
        <v>43</v>
      </c>
      <c r="K89" s="7" t="s">
        <v>43</v>
      </c>
      <c r="L89" s="7" t="s">
        <v>43</v>
      </c>
      <c r="M89" s="7" t="s">
        <v>43</v>
      </c>
      <c r="N89" s="7" t="s">
        <v>43</v>
      </c>
      <c r="O89" s="2" t="s">
        <v>44</v>
      </c>
      <c r="P89" s="2" t="s">
        <v>45</v>
      </c>
    </row>
    <row r="90" spans="1:16" x14ac:dyDescent="0.25">
      <c r="A90" s="2" t="s">
        <v>56</v>
      </c>
      <c r="B90" s="2" t="s">
        <v>59</v>
      </c>
      <c r="C90" s="2" t="s">
        <v>52</v>
      </c>
      <c r="D90" s="3">
        <v>102083.75</v>
      </c>
      <c r="E90" s="7">
        <v>5</v>
      </c>
      <c r="F90" s="7">
        <v>4</v>
      </c>
      <c r="G90" s="7">
        <v>5</v>
      </c>
      <c r="H90" s="7">
        <v>5</v>
      </c>
      <c r="I90" s="7">
        <v>5</v>
      </c>
      <c r="J90" s="7">
        <v>5</v>
      </c>
      <c r="K90" s="7">
        <v>5</v>
      </c>
      <c r="L90" s="7">
        <v>5</v>
      </c>
      <c r="M90" s="7">
        <v>5</v>
      </c>
      <c r="N90" s="7">
        <v>5</v>
      </c>
      <c r="O90" s="2" t="s">
        <v>46</v>
      </c>
      <c r="P90" s="2" t="s">
        <v>47</v>
      </c>
    </row>
    <row r="91" spans="1:16" x14ac:dyDescent="0.25">
      <c r="A91" s="2" t="s">
        <v>56</v>
      </c>
      <c r="B91" s="2" t="s">
        <v>59</v>
      </c>
      <c r="C91" s="2" t="s">
        <v>52</v>
      </c>
      <c r="D91" s="3">
        <v>102083.75</v>
      </c>
      <c r="E91" s="7">
        <v>5</v>
      </c>
      <c r="F91" s="7">
        <v>4</v>
      </c>
      <c r="G91" s="7">
        <v>4</v>
      </c>
      <c r="H91" s="7">
        <v>3</v>
      </c>
      <c r="I91" s="7">
        <v>4</v>
      </c>
      <c r="J91" s="7">
        <v>5</v>
      </c>
      <c r="K91" s="7">
        <v>4</v>
      </c>
      <c r="L91" s="7">
        <v>4</v>
      </c>
      <c r="M91" s="7">
        <v>4</v>
      </c>
      <c r="N91" s="7">
        <v>4</v>
      </c>
      <c r="O91" s="2" t="s">
        <v>48</v>
      </c>
      <c r="P91" s="2" t="s">
        <v>49</v>
      </c>
    </row>
    <row r="92" spans="1:16" x14ac:dyDescent="0.25">
      <c r="A92" s="2" t="s">
        <v>60</v>
      </c>
      <c r="B92" s="2" t="s">
        <v>61</v>
      </c>
      <c r="C92" s="2" t="s">
        <v>52</v>
      </c>
      <c r="D92" s="3">
        <v>138262</v>
      </c>
      <c r="E92" s="7">
        <v>4</v>
      </c>
      <c r="F92" s="7">
        <v>5</v>
      </c>
      <c r="G92" s="7">
        <v>5</v>
      </c>
      <c r="H92" s="7">
        <v>4</v>
      </c>
      <c r="I92" s="7">
        <v>4</v>
      </c>
      <c r="J92" s="7">
        <v>5</v>
      </c>
      <c r="K92" s="7">
        <v>4</v>
      </c>
      <c r="L92" s="7">
        <v>5</v>
      </c>
      <c r="M92" s="7">
        <v>5</v>
      </c>
      <c r="N92" s="7">
        <v>4</v>
      </c>
      <c r="O92" s="2" t="s">
        <v>19</v>
      </c>
      <c r="P92" s="2" t="s">
        <v>20</v>
      </c>
    </row>
    <row r="93" spans="1:16" x14ac:dyDescent="0.25">
      <c r="A93" s="2" t="s">
        <v>60</v>
      </c>
      <c r="B93" s="2" t="s">
        <v>61</v>
      </c>
      <c r="C93" s="2" t="s">
        <v>52</v>
      </c>
      <c r="D93" s="3">
        <v>138262</v>
      </c>
      <c r="E93" s="7">
        <v>5</v>
      </c>
      <c r="F93" s="7">
        <v>5</v>
      </c>
      <c r="G93" s="7">
        <v>5</v>
      </c>
      <c r="H93" s="7">
        <v>5</v>
      </c>
      <c r="I93" s="7">
        <v>4</v>
      </c>
      <c r="J93" s="7">
        <v>5</v>
      </c>
      <c r="K93" s="7">
        <v>5</v>
      </c>
      <c r="L93" s="7">
        <v>5</v>
      </c>
      <c r="M93" s="7">
        <v>5</v>
      </c>
      <c r="N93" s="7">
        <v>4</v>
      </c>
      <c r="O93" s="2" t="s">
        <v>21</v>
      </c>
      <c r="P93" s="2" t="s">
        <v>22</v>
      </c>
    </row>
    <row r="94" spans="1:16" x14ac:dyDescent="0.25">
      <c r="A94" s="2" t="s">
        <v>60</v>
      </c>
      <c r="B94" s="2" t="s">
        <v>61</v>
      </c>
      <c r="C94" s="2" t="s">
        <v>52</v>
      </c>
      <c r="D94" s="3">
        <v>138262</v>
      </c>
      <c r="E94" s="7">
        <v>5</v>
      </c>
      <c r="F94" s="7">
        <v>5</v>
      </c>
      <c r="G94" s="7">
        <v>5</v>
      </c>
      <c r="H94" s="7">
        <v>5</v>
      </c>
      <c r="I94" s="7">
        <v>4</v>
      </c>
      <c r="J94" s="7">
        <v>5</v>
      </c>
      <c r="K94" s="7">
        <v>5</v>
      </c>
      <c r="L94" s="7">
        <v>5</v>
      </c>
      <c r="M94" s="7">
        <v>4</v>
      </c>
      <c r="N94" s="7">
        <v>5</v>
      </c>
      <c r="O94" s="2" t="s">
        <v>23</v>
      </c>
      <c r="P94" s="2" t="s">
        <v>24</v>
      </c>
    </row>
    <row r="95" spans="1:16" x14ac:dyDescent="0.25">
      <c r="A95" s="2" t="s">
        <v>60</v>
      </c>
      <c r="B95" s="2" t="s">
        <v>61</v>
      </c>
      <c r="C95" s="2" t="s">
        <v>52</v>
      </c>
      <c r="D95" s="3">
        <v>138262</v>
      </c>
      <c r="E95" s="7">
        <v>5</v>
      </c>
      <c r="F95" s="7">
        <v>5</v>
      </c>
      <c r="G95" s="7">
        <v>5</v>
      </c>
      <c r="H95" s="7">
        <v>5</v>
      </c>
      <c r="I95" s="7">
        <v>5</v>
      </c>
      <c r="J95" s="7">
        <v>5</v>
      </c>
      <c r="K95" s="7">
        <v>5</v>
      </c>
      <c r="L95" s="7">
        <v>5</v>
      </c>
      <c r="M95" s="7">
        <v>5</v>
      </c>
      <c r="N95" s="7">
        <v>5</v>
      </c>
      <c r="O95" s="2" t="s">
        <v>25</v>
      </c>
      <c r="P95" s="2" t="s">
        <v>26</v>
      </c>
    </row>
    <row r="96" spans="1:16" x14ac:dyDescent="0.25">
      <c r="A96" s="2" t="s">
        <v>60</v>
      </c>
      <c r="B96" s="2" t="s">
        <v>61</v>
      </c>
      <c r="C96" s="2" t="s">
        <v>52</v>
      </c>
      <c r="D96" s="3">
        <v>138262</v>
      </c>
      <c r="E96" s="7">
        <v>5</v>
      </c>
      <c r="F96" s="7">
        <v>5</v>
      </c>
      <c r="G96" s="7">
        <v>5</v>
      </c>
      <c r="H96" s="7">
        <v>5</v>
      </c>
      <c r="I96" s="7">
        <v>5</v>
      </c>
      <c r="J96" s="7">
        <v>5</v>
      </c>
      <c r="K96" s="7">
        <v>5</v>
      </c>
      <c r="L96" s="7">
        <v>5</v>
      </c>
      <c r="M96" s="7">
        <v>5</v>
      </c>
      <c r="N96" s="7">
        <v>5</v>
      </c>
      <c r="O96" s="2" t="s">
        <v>27</v>
      </c>
      <c r="P96" s="2" t="s">
        <v>28</v>
      </c>
    </row>
    <row r="97" spans="1:16" x14ac:dyDescent="0.25">
      <c r="A97" s="2" t="s">
        <v>60</v>
      </c>
      <c r="B97" s="2" t="s">
        <v>61</v>
      </c>
      <c r="C97" s="2" t="s">
        <v>52</v>
      </c>
      <c r="D97" s="3">
        <v>138262</v>
      </c>
      <c r="E97" s="7">
        <v>5</v>
      </c>
      <c r="F97" s="7">
        <v>5</v>
      </c>
      <c r="G97" s="7">
        <v>5</v>
      </c>
      <c r="H97" s="7">
        <v>4</v>
      </c>
      <c r="I97" s="7">
        <v>4</v>
      </c>
      <c r="J97" s="7">
        <v>4</v>
      </c>
      <c r="K97" s="7">
        <v>5</v>
      </c>
      <c r="L97" s="7">
        <v>5</v>
      </c>
      <c r="M97" s="7">
        <v>4</v>
      </c>
      <c r="N97" s="7">
        <v>4</v>
      </c>
      <c r="O97" s="2" t="s">
        <v>29</v>
      </c>
      <c r="P97" s="2" t="s">
        <v>30</v>
      </c>
    </row>
    <row r="98" spans="1:16" x14ac:dyDescent="0.25">
      <c r="A98" s="2" t="s">
        <v>60</v>
      </c>
      <c r="B98" s="2" t="s">
        <v>61</v>
      </c>
      <c r="C98" s="2" t="s">
        <v>52</v>
      </c>
      <c r="D98" s="3">
        <v>138262</v>
      </c>
      <c r="E98" s="7">
        <v>4</v>
      </c>
      <c r="F98" s="7">
        <v>4</v>
      </c>
      <c r="G98" s="7">
        <v>5</v>
      </c>
      <c r="H98" s="7">
        <v>4</v>
      </c>
      <c r="I98" s="7">
        <v>5</v>
      </c>
      <c r="J98" s="7">
        <v>4</v>
      </c>
      <c r="K98" s="7">
        <v>5</v>
      </c>
      <c r="L98" s="7">
        <v>5</v>
      </c>
      <c r="M98" s="7">
        <v>5</v>
      </c>
      <c r="N98" s="7">
        <v>5</v>
      </c>
      <c r="O98" s="2" t="s">
        <v>31</v>
      </c>
      <c r="P98" s="2" t="s">
        <v>32</v>
      </c>
    </row>
    <row r="99" spans="1:16" x14ac:dyDescent="0.25">
      <c r="A99" s="2" t="s">
        <v>60</v>
      </c>
      <c r="B99" s="2" t="s">
        <v>61</v>
      </c>
      <c r="C99" s="2" t="s">
        <v>52</v>
      </c>
      <c r="D99" s="3">
        <v>138262</v>
      </c>
      <c r="E99" s="7">
        <v>5</v>
      </c>
      <c r="F99" s="7">
        <v>5</v>
      </c>
      <c r="G99" s="7">
        <v>5</v>
      </c>
      <c r="H99" s="7">
        <v>4</v>
      </c>
      <c r="I99" s="7">
        <v>4</v>
      </c>
      <c r="J99" s="7">
        <v>4</v>
      </c>
      <c r="K99" s="7">
        <v>5</v>
      </c>
      <c r="L99" s="7">
        <v>5</v>
      </c>
      <c r="M99" s="7">
        <v>5</v>
      </c>
      <c r="N99" s="7">
        <v>5</v>
      </c>
      <c r="O99" s="2" t="s">
        <v>33</v>
      </c>
      <c r="P99" s="2" t="s">
        <v>34</v>
      </c>
    </row>
    <row r="100" spans="1:16" x14ac:dyDescent="0.25">
      <c r="A100" s="2" t="s">
        <v>60</v>
      </c>
      <c r="B100" s="2" t="s">
        <v>61</v>
      </c>
      <c r="C100" s="2" t="s">
        <v>52</v>
      </c>
      <c r="D100" s="3">
        <v>138262</v>
      </c>
      <c r="E100" s="7">
        <v>5</v>
      </c>
      <c r="F100" s="7">
        <v>4</v>
      </c>
      <c r="G100" s="7">
        <v>5</v>
      </c>
      <c r="H100" s="7">
        <v>4</v>
      </c>
      <c r="I100" s="7">
        <v>5</v>
      </c>
      <c r="J100" s="7">
        <v>4</v>
      </c>
      <c r="K100" s="7">
        <v>5</v>
      </c>
      <c r="L100" s="7">
        <v>5</v>
      </c>
      <c r="M100" s="7">
        <v>4</v>
      </c>
      <c r="N100" s="7">
        <v>5</v>
      </c>
      <c r="O100" s="2" t="s">
        <v>35</v>
      </c>
      <c r="P100" s="2" t="s">
        <v>36</v>
      </c>
    </row>
    <row r="101" spans="1:16" x14ac:dyDescent="0.25">
      <c r="A101" s="2" t="s">
        <v>60</v>
      </c>
      <c r="B101" s="2" t="s">
        <v>61</v>
      </c>
      <c r="C101" s="2" t="s">
        <v>52</v>
      </c>
      <c r="D101" s="3">
        <v>138262</v>
      </c>
      <c r="E101" s="7">
        <v>5</v>
      </c>
      <c r="F101" s="7">
        <v>5</v>
      </c>
      <c r="G101" s="7">
        <v>5</v>
      </c>
      <c r="H101" s="7">
        <v>5</v>
      </c>
      <c r="I101" s="7">
        <v>5</v>
      </c>
      <c r="J101" s="7">
        <v>5</v>
      </c>
      <c r="K101" s="7">
        <v>5</v>
      </c>
      <c r="L101" s="7">
        <v>5</v>
      </c>
      <c r="M101" s="7">
        <v>5</v>
      </c>
      <c r="N101" s="7">
        <v>4</v>
      </c>
      <c r="O101" s="2" t="s">
        <v>37</v>
      </c>
      <c r="P101" s="2" t="s">
        <v>38</v>
      </c>
    </row>
    <row r="102" spans="1:16" x14ac:dyDescent="0.25">
      <c r="A102" s="2" t="s">
        <v>60</v>
      </c>
      <c r="B102" s="2" t="s">
        <v>61</v>
      </c>
      <c r="C102" s="2" t="s">
        <v>52</v>
      </c>
      <c r="D102" s="3">
        <v>138262</v>
      </c>
      <c r="E102" s="7">
        <v>5</v>
      </c>
      <c r="F102" s="7">
        <v>5</v>
      </c>
      <c r="G102" s="7">
        <v>5</v>
      </c>
      <c r="H102" s="7">
        <v>5</v>
      </c>
      <c r="I102" s="7">
        <v>4</v>
      </c>
      <c r="J102" s="7">
        <v>5</v>
      </c>
      <c r="K102" s="7">
        <v>5</v>
      </c>
      <c r="L102" s="7">
        <v>5</v>
      </c>
      <c r="M102" s="7">
        <v>4</v>
      </c>
      <c r="N102" s="7">
        <v>4</v>
      </c>
      <c r="O102" s="2" t="s">
        <v>39</v>
      </c>
      <c r="P102" s="2" t="s">
        <v>40</v>
      </c>
    </row>
    <row r="103" spans="1:16" x14ac:dyDescent="0.25">
      <c r="A103" s="2" t="s">
        <v>60</v>
      </c>
      <c r="B103" s="2" t="s">
        <v>61</v>
      </c>
      <c r="C103" s="2" t="s">
        <v>52</v>
      </c>
      <c r="D103" s="3">
        <v>138262</v>
      </c>
      <c r="E103" s="7">
        <v>5</v>
      </c>
      <c r="F103" s="7">
        <v>4</v>
      </c>
      <c r="G103" s="7">
        <v>5</v>
      </c>
      <c r="H103" s="7">
        <v>5</v>
      </c>
      <c r="I103" s="7">
        <v>4</v>
      </c>
      <c r="J103" s="7">
        <v>5</v>
      </c>
      <c r="K103" s="7">
        <v>4</v>
      </c>
      <c r="L103" s="7">
        <v>5</v>
      </c>
      <c r="M103" s="7">
        <v>5</v>
      </c>
      <c r="N103" s="7">
        <v>3</v>
      </c>
      <c r="O103" s="2" t="s">
        <v>41</v>
      </c>
      <c r="P103" s="2" t="s">
        <v>42</v>
      </c>
    </row>
    <row r="104" spans="1:16" x14ac:dyDescent="0.25">
      <c r="A104" s="2" t="s">
        <v>60</v>
      </c>
      <c r="B104" s="2" t="s">
        <v>61</v>
      </c>
      <c r="C104" s="2" t="s">
        <v>52</v>
      </c>
      <c r="D104" s="3">
        <v>138262</v>
      </c>
      <c r="E104" s="7" t="s">
        <v>43</v>
      </c>
      <c r="F104" s="7" t="s">
        <v>43</v>
      </c>
      <c r="G104" s="7" t="s">
        <v>43</v>
      </c>
      <c r="H104" s="7" t="s">
        <v>43</v>
      </c>
      <c r="I104" s="7" t="s">
        <v>43</v>
      </c>
      <c r="J104" s="7" t="s">
        <v>43</v>
      </c>
      <c r="K104" s="7" t="s">
        <v>43</v>
      </c>
      <c r="L104" s="7" t="s">
        <v>43</v>
      </c>
      <c r="M104" s="7" t="s">
        <v>43</v>
      </c>
      <c r="N104" s="7" t="s">
        <v>43</v>
      </c>
      <c r="O104" s="2" t="s">
        <v>44</v>
      </c>
      <c r="P104" s="2" t="s">
        <v>45</v>
      </c>
    </row>
    <row r="105" spans="1:16" x14ac:dyDescent="0.25">
      <c r="A105" s="2" t="s">
        <v>60</v>
      </c>
      <c r="B105" s="2" t="s">
        <v>61</v>
      </c>
      <c r="C105" s="2" t="s">
        <v>52</v>
      </c>
      <c r="D105" s="3">
        <v>138262</v>
      </c>
      <c r="E105" s="7">
        <v>5</v>
      </c>
      <c r="F105" s="7">
        <v>5</v>
      </c>
      <c r="G105" s="7">
        <v>5</v>
      </c>
      <c r="H105" s="7">
        <v>5</v>
      </c>
      <c r="I105" s="7">
        <v>4</v>
      </c>
      <c r="J105" s="7">
        <v>5</v>
      </c>
      <c r="K105" s="7">
        <v>5</v>
      </c>
      <c r="L105" s="7">
        <v>5</v>
      </c>
      <c r="M105" s="7">
        <v>5</v>
      </c>
      <c r="N105" s="7">
        <v>3</v>
      </c>
      <c r="O105" s="2" t="s">
        <v>46</v>
      </c>
      <c r="P105" s="2" t="s">
        <v>47</v>
      </c>
    </row>
    <row r="106" spans="1:16" x14ac:dyDescent="0.25">
      <c r="A106" s="2" t="s">
        <v>60</v>
      </c>
      <c r="B106" s="2" t="s">
        <v>61</v>
      </c>
      <c r="C106" s="2" t="s">
        <v>52</v>
      </c>
      <c r="D106" s="3">
        <v>138262</v>
      </c>
      <c r="E106" s="7">
        <v>5</v>
      </c>
      <c r="F106" s="7">
        <v>4</v>
      </c>
      <c r="G106" s="7">
        <v>4</v>
      </c>
      <c r="H106" s="7">
        <v>4</v>
      </c>
      <c r="I106" s="7">
        <v>4</v>
      </c>
      <c r="J106" s="7">
        <v>4</v>
      </c>
      <c r="K106" s="7">
        <v>4</v>
      </c>
      <c r="L106" s="7">
        <v>3</v>
      </c>
      <c r="M106" s="7">
        <v>4</v>
      </c>
      <c r="N106" s="7">
        <v>3</v>
      </c>
      <c r="O106" s="2" t="s">
        <v>48</v>
      </c>
      <c r="P106" s="2" t="s">
        <v>49</v>
      </c>
    </row>
    <row r="107" spans="1:16" x14ac:dyDescent="0.25">
      <c r="A107" s="2" t="s">
        <v>60</v>
      </c>
      <c r="B107" s="2" t="s">
        <v>62</v>
      </c>
      <c r="C107" s="2" t="s">
        <v>52</v>
      </c>
      <c r="D107" s="3">
        <v>234675</v>
      </c>
      <c r="E107" s="7">
        <v>4</v>
      </c>
      <c r="F107" s="7">
        <v>4</v>
      </c>
      <c r="G107" s="7">
        <v>5</v>
      </c>
      <c r="H107" s="7">
        <v>4</v>
      </c>
      <c r="I107" s="7">
        <v>4</v>
      </c>
      <c r="J107" s="7">
        <v>4</v>
      </c>
      <c r="K107" s="7">
        <v>5</v>
      </c>
      <c r="L107" s="7">
        <v>4</v>
      </c>
      <c r="M107" s="7">
        <v>5</v>
      </c>
      <c r="N107" s="7">
        <v>4</v>
      </c>
      <c r="O107" s="2" t="s">
        <v>19</v>
      </c>
      <c r="P107" s="2" t="s">
        <v>20</v>
      </c>
    </row>
    <row r="108" spans="1:16" x14ac:dyDescent="0.25">
      <c r="A108" s="2" t="s">
        <v>60</v>
      </c>
      <c r="B108" s="2" t="s">
        <v>62</v>
      </c>
      <c r="C108" s="2" t="s">
        <v>52</v>
      </c>
      <c r="D108" s="3">
        <v>234675</v>
      </c>
      <c r="E108" s="7">
        <v>5</v>
      </c>
      <c r="F108" s="7">
        <v>4</v>
      </c>
      <c r="G108" s="7">
        <v>4</v>
      </c>
      <c r="H108" s="7">
        <v>4</v>
      </c>
      <c r="I108" s="7">
        <v>4</v>
      </c>
      <c r="J108" s="7">
        <v>4</v>
      </c>
      <c r="K108" s="7">
        <v>4</v>
      </c>
      <c r="L108" s="7">
        <v>4</v>
      </c>
      <c r="M108" s="7">
        <v>4</v>
      </c>
      <c r="N108" s="7">
        <v>3</v>
      </c>
      <c r="O108" s="2" t="s">
        <v>21</v>
      </c>
      <c r="P108" s="2" t="s">
        <v>22</v>
      </c>
    </row>
    <row r="109" spans="1:16" x14ac:dyDescent="0.25">
      <c r="A109" s="2" t="s">
        <v>60</v>
      </c>
      <c r="B109" s="2" t="s">
        <v>62</v>
      </c>
      <c r="C109" s="2" t="s">
        <v>52</v>
      </c>
      <c r="D109" s="3">
        <v>234675</v>
      </c>
      <c r="E109" s="7">
        <v>4</v>
      </c>
      <c r="F109" s="7">
        <v>5</v>
      </c>
      <c r="G109" s="7">
        <v>5</v>
      </c>
      <c r="H109" s="7">
        <v>5</v>
      </c>
      <c r="I109" s="7">
        <v>3</v>
      </c>
      <c r="J109" s="7">
        <v>5</v>
      </c>
      <c r="K109" s="7">
        <v>4</v>
      </c>
      <c r="L109" s="7">
        <v>4</v>
      </c>
      <c r="M109" s="7">
        <v>4</v>
      </c>
      <c r="N109" s="7">
        <v>4</v>
      </c>
      <c r="O109" s="2" t="s">
        <v>23</v>
      </c>
      <c r="P109" s="2" t="s">
        <v>24</v>
      </c>
    </row>
    <row r="110" spans="1:16" x14ac:dyDescent="0.25">
      <c r="A110" s="2" t="s">
        <v>60</v>
      </c>
      <c r="B110" s="2" t="s">
        <v>62</v>
      </c>
      <c r="C110" s="2" t="s">
        <v>52</v>
      </c>
      <c r="D110" s="3">
        <v>234675</v>
      </c>
      <c r="E110" s="7">
        <v>5</v>
      </c>
      <c r="F110" s="7">
        <v>5</v>
      </c>
      <c r="G110" s="7">
        <v>5</v>
      </c>
      <c r="H110" s="7">
        <v>5</v>
      </c>
      <c r="I110" s="7">
        <v>5</v>
      </c>
      <c r="J110" s="7">
        <v>5</v>
      </c>
      <c r="K110" s="7">
        <v>5</v>
      </c>
      <c r="L110" s="7">
        <v>5</v>
      </c>
      <c r="M110" s="7">
        <v>5</v>
      </c>
      <c r="N110" s="7">
        <v>3</v>
      </c>
      <c r="O110" s="2" t="s">
        <v>25</v>
      </c>
      <c r="P110" s="2" t="s">
        <v>26</v>
      </c>
    </row>
    <row r="111" spans="1:16" x14ac:dyDescent="0.25">
      <c r="A111" s="2" t="s">
        <v>60</v>
      </c>
      <c r="B111" s="2" t="s">
        <v>62</v>
      </c>
      <c r="C111" s="2" t="s">
        <v>52</v>
      </c>
      <c r="D111" s="3">
        <v>234675</v>
      </c>
      <c r="E111" s="7">
        <v>5</v>
      </c>
      <c r="F111" s="7">
        <v>5</v>
      </c>
      <c r="G111" s="7">
        <v>5</v>
      </c>
      <c r="H111" s="7">
        <v>5</v>
      </c>
      <c r="I111" s="7">
        <v>5</v>
      </c>
      <c r="J111" s="7">
        <v>5</v>
      </c>
      <c r="K111" s="7">
        <v>5</v>
      </c>
      <c r="L111" s="7">
        <v>5</v>
      </c>
      <c r="M111" s="7">
        <v>5</v>
      </c>
      <c r="N111" s="7">
        <v>5</v>
      </c>
      <c r="O111" s="2" t="s">
        <v>27</v>
      </c>
      <c r="P111" s="2" t="s">
        <v>28</v>
      </c>
    </row>
    <row r="112" spans="1:16" x14ac:dyDescent="0.25">
      <c r="A112" s="2" t="s">
        <v>60</v>
      </c>
      <c r="B112" s="2" t="s">
        <v>62</v>
      </c>
      <c r="C112" s="2" t="s">
        <v>52</v>
      </c>
      <c r="D112" s="3">
        <v>234675</v>
      </c>
      <c r="E112" s="7">
        <v>5</v>
      </c>
      <c r="F112" s="7">
        <v>4</v>
      </c>
      <c r="G112" s="7">
        <v>4</v>
      </c>
      <c r="H112" s="7">
        <v>3</v>
      </c>
      <c r="I112" s="7">
        <v>4</v>
      </c>
      <c r="J112" s="7">
        <v>3</v>
      </c>
      <c r="K112" s="7">
        <v>5</v>
      </c>
      <c r="L112" s="7">
        <v>5</v>
      </c>
      <c r="M112" s="7">
        <v>3</v>
      </c>
      <c r="N112" s="7">
        <v>3</v>
      </c>
      <c r="O112" s="2" t="s">
        <v>29</v>
      </c>
      <c r="P112" s="2" t="s">
        <v>30</v>
      </c>
    </row>
    <row r="113" spans="1:16" x14ac:dyDescent="0.25">
      <c r="A113" s="2" t="s">
        <v>60</v>
      </c>
      <c r="B113" s="2" t="s">
        <v>62</v>
      </c>
      <c r="C113" s="2" t="s">
        <v>52</v>
      </c>
      <c r="D113" s="3">
        <v>234675</v>
      </c>
      <c r="E113" s="7">
        <v>5</v>
      </c>
      <c r="F113" s="7">
        <v>5</v>
      </c>
      <c r="G113" s="7">
        <v>5</v>
      </c>
      <c r="H113" s="7">
        <v>5</v>
      </c>
      <c r="I113" s="7">
        <v>4</v>
      </c>
      <c r="J113" s="7">
        <v>4</v>
      </c>
      <c r="K113" s="7">
        <v>5</v>
      </c>
      <c r="L113" s="7">
        <v>4</v>
      </c>
      <c r="M113" s="7">
        <v>5</v>
      </c>
      <c r="N113" s="7">
        <v>5</v>
      </c>
      <c r="O113" s="2" t="s">
        <v>31</v>
      </c>
      <c r="P113" s="2" t="s">
        <v>32</v>
      </c>
    </row>
    <row r="114" spans="1:16" x14ac:dyDescent="0.25">
      <c r="A114" s="2" t="s">
        <v>60</v>
      </c>
      <c r="B114" s="2" t="s">
        <v>62</v>
      </c>
      <c r="C114" s="2" t="s">
        <v>52</v>
      </c>
      <c r="D114" s="3">
        <v>234675</v>
      </c>
      <c r="E114" s="7">
        <v>5</v>
      </c>
      <c r="F114" s="7">
        <v>4</v>
      </c>
      <c r="G114" s="7">
        <v>4</v>
      </c>
      <c r="H114" s="7">
        <v>4</v>
      </c>
      <c r="I114" s="7">
        <v>4</v>
      </c>
      <c r="J114" s="7">
        <v>4</v>
      </c>
      <c r="K114" s="7">
        <v>5</v>
      </c>
      <c r="L114" s="7">
        <v>5</v>
      </c>
      <c r="M114" s="7">
        <v>4</v>
      </c>
      <c r="N114" s="7">
        <v>4</v>
      </c>
      <c r="O114" s="2" t="s">
        <v>33</v>
      </c>
      <c r="P114" s="2" t="s">
        <v>34</v>
      </c>
    </row>
    <row r="115" spans="1:16" x14ac:dyDescent="0.25">
      <c r="A115" s="2" t="s">
        <v>60</v>
      </c>
      <c r="B115" s="2" t="s">
        <v>62</v>
      </c>
      <c r="C115" s="2" t="s">
        <v>52</v>
      </c>
      <c r="D115" s="3">
        <v>234675</v>
      </c>
      <c r="E115" s="7">
        <v>5</v>
      </c>
      <c r="F115" s="7">
        <v>4</v>
      </c>
      <c r="G115" s="7">
        <v>5</v>
      </c>
      <c r="H115" s="7">
        <v>5</v>
      </c>
      <c r="I115" s="7">
        <v>4</v>
      </c>
      <c r="J115" s="7">
        <v>4</v>
      </c>
      <c r="K115" s="7">
        <v>5</v>
      </c>
      <c r="L115" s="7">
        <v>5</v>
      </c>
      <c r="M115" s="7">
        <v>5</v>
      </c>
      <c r="N115" s="7">
        <v>3</v>
      </c>
      <c r="O115" s="2" t="s">
        <v>35</v>
      </c>
      <c r="P115" s="2" t="s">
        <v>36</v>
      </c>
    </row>
    <row r="116" spans="1:16" x14ac:dyDescent="0.25">
      <c r="A116" s="2" t="s">
        <v>60</v>
      </c>
      <c r="B116" s="2" t="s">
        <v>62</v>
      </c>
      <c r="C116" s="2" t="s">
        <v>52</v>
      </c>
      <c r="D116" s="3">
        <v>234675</v>
      </c>
      <c r="E116" s="7">
        <v>5</v>
      </c>
      <c r="F116" s="7">
        <v>5</v>
      </c>
      <c r="G116" s="7">
        <v>5</v>
      </c>
      <c r="H116" s="7">
        <v>5</v>
      </c>
      <c r="I116" s="7">
        <v>5</v>
      </c>
      <c r="J116" s="7">
        <v>5</v>
      </c>
      <c r="K116" s="7">
        <v>5</v>
      </c>
      <c r="L116" s="7">
        <v>5</v>
      </c>
      <c r="M116" s="7">
        <v>4</v>
      </c>
      <c r="N116" s="7">
        <v>4</v>
      </c>
      <c r="O116" s="2" t="s">
        <v>37</v>
      </c>
      <c r="P116" s="2" t="s">
        <v>38</v>
      </c>
    </row>
    <row r="117" spans="1:16" x14ac:dyDescent="0.25">
      <c r="A117" s="2" t="s">
        <v>60</v>
      </c>
      <c r="B117" s="2" t="s">
        <v>62</v>
      </c>
      <c r="C117" s="2" t="s">
        <v>52</v>
      </c>
      <c r="D117" s="3">
        <v>234675</v>
      </c>
      <c r="E117" s="7">
        <v>5</v>
      </c>
      <c r="F117" s="7">
        <v>5</v>
      </c>
      <c r="G117" s="7">
        <v>5</v>
      </c>
      <c r="H117" s="7">
        <v>5</v>
      </c>
      <c r="I117" s="7">
        <v>4</v>
      </c>
      <c r="J117" s="7">
        <v>5</v>
      </c>
      <c r="K117" s="7">
        <v>5</v>
      </c>
      <c r="L117" s="7">
        <v>5</v>
      </c>
      <c r="M117" s="7">
        <v>4</v>
      </c>
      <c r="N117" s="7">
        <v>4</v>
      </c>
      <c r="O117" s="2" t="s">
        <v>39</v>
      </c>
      <c r="P117" s="2" t="s">
        <v>40</v>
      </c>
    </row>
    <row r="118" spans="1:16" x14ac:dyDescent="0.25">
      <c r="A118" s="2" t="s">
        <v>60</v>
      </c>
      <c r="B118" s="2" t="s">
        <v>62</v>
      </c>
      <c r="C118" s="2" t="s">
        <v>52</v>
      </c>
      <c r="D118" s="3">
        <v>234675</v>
      </c>
      <c r="E118" s="7">
        <v>5</v>
      </c>
      <c r="F118" s="7">
        <v>5</v>
      </c>
      <c r="G118" s="7">
        <v>5</v>
      </c>
      <c r="H118" s="7">
        <v>5</v>
      </c>
      <c r="I118" s="7">
        <v>4</v>
      </c>
      <c r="J118" s="7">
        <v>5</v>
      </c>
      <c r="K118" s="7">
        <v>4</v>
      </c>
      <c r="L118" s="7">
        <v>5</v>
      </c>
      <c r="M118" s="7">
        <v>5</v>
      </c>
      <c r="N118" s="7">
        <v>5</v>
      </c>
      <c r="O118" s="2" t="s">
        <v>41</v>
      </c>
      <c r="P118" s="2" t="s">
        <v>42</v>
      </c>
    </row>
    <row r="119" spans="1:16" x14ac:dyDescent="0.25">
      <c r="A119" s="2" t="s">
        <v>60</v>
      </c>
      <c r="B119" s="2" t="s">
        <v>62</v>
      </c>
      <c r="C119" s="2" t="s">
        <v>52</v>
      </c>
      <c r="D119" s="3">
        <v>234675</v>
      </c>
      <c r="E119" s="7" t="s">
        <v>43</v>
      </c>
      <c r="F119" s="7" t="s">
        <v>43</v>
      </c>
      <c r="G119" s="7" t="s">
        <v>43</v>
      </c>
      <c r="H119" s="7" t="s">
        <v>43</v>
      </c>
      <c r="I119" s="7" t="s">
        <v>43</v>
      </c>
      <c r="J119" s="7" t="s">
        <v>43</v>
      </c>
      <c r="K119" s="7" t="s">
        <v>43</v>
      </c>
      <c r="L119" s="7" t="s">
        <v>43</v>
      </c>
      <c r="M119" s="7" t="s">
        <v>43</v>
      </c>
      <c r="N119" s="7" t="s">
        <v>43</v>
      </c>
      <c r="O119" s="2" t="s">
        <v>44</v>
      </c>
      <c r="P119" s="2" t="s">
        <v>45</v>
      </c>
    </row>
    <row r="120" spans="1:16" x14ac:dyDescent="0.25">
      <c r="A120" s="2" t="s">
        <v>60</v>
      </c>
      <c r="B120" s="2" t="s">
        <v>62</v>
      </c>
      <c r="C120" s="2" t="s">
        <v>52</v>
      </c>
      <c r="D120" s="3">
        <v>234675</v>
      </c>
      <c r="E120" s="7">
        <v>5</v>
      </c>
      <c r="F120" s="7">
        <v>4</v>
      </c>
      <c r="G120" s="7">
        <v>5</v>
      </c>
      <c r="H120" s="7">
        <v>5</v>
      </c>
      <c r="I120" s="7">
        <v>5</v>
      </c>
      <c r="J120" s="7">
        <v>5</v>
      </c>
      <c r="K120" s="7">
        <v>5</v>
      </c>
      <c r="L120" s="7">
        <v>4</v>
      </c>
      <c r="M120" s="7">
        <v>5</v>
      </c>
      <c r="N120" s="7">
        <v>3</v>
      </c>
      <c r="O120" s="2" t="s">
        <v>46</v>
      </c>
      <c r="P120" s="2" t="s">
        <v>47</v>
      </c>
    </row>
    <row r="121" spans="1:16" x14ac:dyDescent="0.25">
      <c r="A121" s="2" t="s">
        <v>60</v>
      </c>
      <c r="B121" s="2" t="s">
        <v>62</v>
      </c>
      <c r="C121" s="2" t="s">
        <v>52</v>
      </c>
      <c r="D121" s="3">
        <v>234675</v>
      </c>
      <c r="E121" s="7">
        <v>5</v>
      </c>
      <c r="F121" s="7">
        <v>4</v>
      </c>
      <c r="G121" s="7">
        <v>4</v>
      </c>
      <c r="H121" s="7">
        <v>4</v>
      </c>
      <c r="I121" s="7">
        <v>4</v>
      </c>
      <c r="J121" s="7">
        <v>4</v>
      </c>
      <c r="K121" s="7">
        <v>4</v>
      </c>
      <c r="L121" s="7">
        <v>3</v>
      </c>
      <c r="M121" s="7">
        <v>4</v>
      </c>
      <c r="N121" s="7">
        <v>3</v>
      </c>
      <c r="O121" s="2" t="s">
        <v>48</v>
      </c>
      <c r="P121" s="2" t="s">
        <v>49</v>
      </c>
    </row>
    <row r="122" spans="1:16" x14ac:dyDescent="0.25">
      <c r="A122" s="2" t="s">
        <v>63</v>
      </c>
      <c r="B122" s="2" t="s">
        <v>64</v>
      </c>
      <c r="C122" s="2" t="s">
        <v>58</v>
      </c>
      <c r="D122" s="3">
        <v>75000</v>
      </c>
      <c r="E122" s="7">
        <v>2</v>
      </c>
      <c r="F122" s="7">
        <v>2</v>
      </c>
      <c r="G122" s="7">
        <v>3</v>
      </c>
      <c r="H122" s="7">
        <v>2</v>
      </c>
      <c r="I122" s="7">
        <v>2</v>
      </c>
      <c r="J122" s="7">
        <v>2</v>
      </c>
      <c r="K122" s="7">
        <v>2</v>
      </c>
      <c r="L122" s="7">
        <v>2</v>
      </c>
      <c r="M122" s="7">
        <v>1</v>
      </c>
      <c r="N122" s="7">
        <v>2</v>
      </c>
      <c r="O122" s="2" t="s">
        <v>19</v>
      </c>
      <c r="P122" s="2" t="s">
        <v>20</v>
      </c>
    </row>
    <row r="123" spans="1:16" x14ac:dyDescent="0.25">
      <c r="A123" s="2" t="s">
        <v>63</v>
      </c>
      <c r="B123" s="2" t="s">
        <v>64</v>
      </c>
      <c r="C123" s="2" t="s">
        <v>58</v>
      </c>
      <c r="D123" s="3">
        <v>75000</v>
      </c>
      <c r="E123" s="7">
        <v>1</v>
      </c>
      <c r="F123" s="7">
        <v>2</v>
      </c>
      <c r="G123" s="7">
        <v>2</v>
      </c>
      <c r="H123" s="7">
        <v>2</v>
      </c>
      <c r="I123" s="7">
        <v>1</v>
      </c>
      <c r="J123" s="7">
        <v>1</v>
      </c>
      <c r="K123" s="7">
        <v>1</v>
      </c>
      <c r="L123" s="7">
        <v>1</v>
      </c>
      <c r="M123" s="7">
        <v>1</v>
      </c>
      <c r="N123" s="7">
        <v>1</v>
      </c>
      <c r="O123" s="2" t="s">
        <v>21</v>
      </c>
      <c r="P123" s="2" t="s">
        <v>22</v>
      </c>
    </row>
    <row r="124" spans="1:16" x14ac:dyDescent="0.25">
      <c r="A124" s="2" t="s">
        <v>63</v>
      </c>
      <c r="B124" s="2" t="s">
        <v>64</v>
      </c>
      <c r="C124" s="2" t="s">
        <v>58</v>
      </c>
      <c r="D124" s="3">
        <v>75000</v>
      </c>
      <c r="E124" s="7">
        <v>2</v>
      </c>
      <c r="F124" s="7">
        <v>2</v>
      </c>
      <c r="G124" s="7">
        <v>3</v>
      </c>
      <c r="H124" s="7">
        <v>3</v>
      </c>
      <c r="I124" s="7">
        <v>2</v>
      </c>
      <c r="J124" s="7">
        <v>2</v>
      </c>
      <c r="K124" s="7">
        <v>2</v>
      </c>
      <c r="L124" s="7">
        <v>2</v>
      </c>
      <c r="M124" s="7">
        <v>3</v>
      </c>
      <c r="N124" s="7">
        <v>3</v>
      </c>
      <c r="O124" s="2" t="s">
        <v>23</v>
      </c>
      <c r="P124" s="2" t="s">
        <v>24</v>
      </c>
    </row>
    <row r="125" spans="1:16" x14ac:dyDescent="0.25">
      <c r="A125" s="2" t="s">
        <v>63</v>
      </c>
      <c r="B125" s="2" t="s">
        <v>64</v>
      </c>
      <c r="C125" s="2" t="s">
        <v>58</v>
      </c>
      <c r="D125" s="3">
        <v>75000</v>
      </c>
      <c r="E125" s="7">
        <v>2</v>
      </c>
      <c r="F125" s="7">
        <v>2</v>
      </c>
      <c r="G125" s="7">
        <v>2</v>
      </c>
      <c r="H125" s="7">
        <v>2</v>
      </c>
      <c r="I125" s="7">
        <v>2</v>
      </c>
      <c r="J125" s="7">
        <v>2</v>
      </c>
      <c r="K125" s="7">
        <v>2</v>
      </c>
      <c r="L125" s="7">
        <v>2</v>
      </c>
      <c r="M125" s="7">
        <v>2</v>
      </c>
      <c r="N125" s="7">
        <v>2</v>
      </c>
      <c r="O125" s="2" t="s">
        <v>25</v>
      </c>
      <c r="P125" s="2" t="s">
        <v>26</v>
      </c>
    </row>
    <row r="126" spans="1:16" x14ac:dyDescent="0.25">
      <c r="A126" s="2" t="s">
        <v>63</v>
      </c>
      <c r="B126" s="2" t="s">
        <v>64</v>
      </c>
      <c r="C126" s="2" t="s">
        <v>58</v>
      </c>
      <c r="D126" s="3">
        <v>75000</v>
      </c>
      <c r="E126" s="7">
        <v>2</v>
      </c>
      <c r="F126" s="7">
        <v>3</v>
      </c>
      <c r="G126" s="7">
        <v>3</v>
      </c>
      <c r="H126" s="7">
        <v>3</v>
      </c>
      <c r="I126" s="7">
        <v>2</v>
      </c>
      <c r="J126" s="7">
        <v>2</v>
      </c>
      <c r="K126" s="7">
        <v>2</v>
      </c>
      <c r="L126" s="7">
        <v>2</v>
      </c>
      <c r="M126" s="7">
        <v>2</v>
      </c>
      <c r="N126" s="7">
        <v>2</v>
      </c>
      <c r="O126" s="2" t="s">
        <v>27</v>
      </c>
      <c r="P126" s="2" t="s">
        <v>28</v>
      </c>
    </row>
    <row r="127" spans="1:16" x14ac:dyDescent="0.25">
      <c r="A127" s="2" t="s">
        <v>63</v>
      </c>
      <c r="B127" s="2" t="s">
        <v>64</v>
      </c>
      <c r="C127" s="2" t="s">
        <v>58</v>
      </c>
      <c r="D127" s="3">
        <v>75000</v>
      </c>
      <c r="E127" s="7">
        <v>1</v>
      </c>
      <c r="F127" s="7">
        <v>2</v>
      </c>
      <c r="G127" s="7">
        <v>2</v>
      </c>
      <c r="H127" s="7">
        <v>2</v>
      </c>
      <c r="I127" s="7">
        <v>2</v>
      </c>
      <c r="J127" s="7">
        <v>2</v>
      </c>
      <c r="K127" s="7">
        <v>2</v>
      </c>
      <c r="L127" s="7">
        <v>2</v>
      </c>
      <c r="M127" s="7">
        <v>2</v>
      </c>
      <c r="N127" s="7">
        <v>2</v>
      </c>
      <c r="O127" s="2" t="s">
        <v>29</v>
      </c>
      <c r="P127" s="2" t="s">
        <v>30</v>
      </c>
    </row>
    <row r="128" spans="1:16" x14ac:dyDescent="0.25">
      <c r="A128" s="2" t="s">
        <v>63</v>
      </c>
      <c r="B128" s="2" t="s">
        <v>64</v>
      </c>
      <c r="C128" s="2" t="s">
        <v>58</v>
      </c>
      <c r="D128" s="3">
        <v>75000</v>
      </c>
      <c r="E128" s="7" t="s">
        <v>43</v>
      </c>
      <c r="F128" s="7" t="s">
        <v>43</v>
      </c>
      <c r="G128" s="7" t="s">
        <v>43</v>
      </c>
      <c r="H128" s="7" t="s">
        <v>43</v>
      </c>
      <c r="I128" s="7" t="s">
        <v>43</v>
      </c>
      <c r="J128" s="7" t="s">
        <v>43</v>
      </c>
      <c r="K128" s="7" t="s">
        <v>43</v>
      </c>
      <c r="L128" s="7" t="s">
        <v>43</v>
      </c>
      <c r="M128" s="7" t="s">
        <v>43</v>
      </c>
      <c r="N128" s="7" t="s">
        <v>43</v>
      </c>
      <c r="O128" s="2" t="s">
        <v>31</v>
      </c>
      <c r="P128" s="2" t="s">
        <v>32</v>
      </c>
    </row>
    <row r="129" spans="1:16" x14ac:dyDescent="0.25">
      <c r="A129" s="2" t="s">
        <v>63</v>
      </c>
      <c r="B129" s="2" t="s">
        <v>64</v>
      </c>
      <c r="C129" s="2" t="s">
        <v>58</v>
      </c>
      <c r="D129" s="3">
        <v>75000</v>
      </c>
      <c r="E129" s="7">
        <v>1</v>
      </c>
      <c r="F129" s="7">
        <v>2</v>
      </c>
      <c r="G129" s="7">
        <v>1</v>
      </c>
      <c r="H129" s="7">
        <v>2</v>
      </c>
      <c r="I129" s="7">
        <v>1</v>
      </c>
      <c r="J129" s="7">
        <v>1</v>
      </c>
      <c r="K129" s="7">
        <v>1</v>
      </c>
      <c r="L129" s="7">
        <v>1</v>
      </c>
      <c r="M129" s="7">
        <v>2</v>
      </c>
      <c r="N129" s="7">
        <v>2</v>
      </c>
      <c r="O129" s="2" t="s">
        <v>33</v>
      </c>
      <c r="P129" s="2" t="s">
        <v>34</v>
      </c>
    </row>
    <row r="130" spans="1:16" x14ac:dyDescent="0.25">
      <c r="A130" s="2" t="s">
        <v>63</v>
      </c>
      <c r="B130" s="2" t="s">
        <v>64</v>
      </c>
      <c r="C130" s="2" t="s">
        <v>58</v>
      </c>
      <c r="D130" s="3">
        <v>75000</v>
      </c>
      <c r="E130" s="7">
        <v>2</v>
      </c>
      <c r="F130" s="7">
        <v>2</v>
      </c>
      <c r="G130" s="7">
        <v>2</v>
      </c>
      <c r="H130" s="7">
        <v>2</v>
      </c>
      <c r="I130" s="7">
        <v>1</v>
      </c>
      <c r="J130" s="7">
        <v>1</v>
      </c>
      <c r="K130" s="7">
        <v>1</v>
      </c>
      <c r="L130" s="7">
        <v>1</v>
      </c>
      <c r="M130" s="7">
        <v>1</v>
      </c>
      <c r="N130" s="7">
        <v>1</v>
      </c>
      <c r="O130" s="2" t="s">
        <v>35</v>
      </c>
      <c r="P130" s="2" t="s">
        <v>36</v>
      </c>
    </row>
    <row r="131" spans="1:16" x14ac:dyDescent="0.25">
      <c r="A131" s="2" t="s">
        <v>63</v>
      </c>
      <c r="B131" s="2" t="s">
        <v>64</v>
      </c>
      <c r="C131" s="2" t="s">
        <v>58</v>
      </c>
      <c r="D131" s="3">
        <v>75000</v>
      </c>
      <c r="E131" s="7">
        <v>2</v>
      </c>
      <c r="F131" s="7">
        <v>5</v>
      </c>
      <c r="G131" s="7">
        <v>5</v>
      </c>
      <c r="H131" s="7">
        <v>2</v>
      </c>
      <c r="I131" s="7">
        <v>2</v>
      </c>
      <c r="J131" s="7">
        <v>1</v>
      </c>
      <c r="K131" s="7">
        <v>5</v>
      </c>
      <c r="L131" s="7">
        <v>2</v>
      </c>
      <c r="M131" s="7">
        <v>2</v>
      </c>
      <c r="N131" s="7">
        <v>2</v>
      </c>
      <c r="O131" s="2" t="s">
        <v>37</v>
      </c>
      <c r="P131" s="2" t="s">
        <v>38</v>
      </c>
    </row>
    <row r="132" spans="1:16" x14ac:dyDescent="0.25">
      <c r="A132" s="2" t="s">
        <v>63</v>
      </c>
      <c r="B132" s="2" t="s">
        <v>64</v>
      </c>
      <c r="C132" s="2" t="s">
        <v>58</v>
      </c>
      <c r="D132" s="3">
        <v>75000</v>
      </c>
      <c r="E132" s="7">
        <v>1</v>
      </c>
      <c r="F132" s="7">
        <v>2</v>
      </c>
      <c r="G132" s="7">
        <v>2</v>
      </c>
      <c r="H132" s="7">
        <v>2</v>
      </c>
      <c r="I132" s="7">
        <v>2</v>
      </c>
      <c r="J132" s="7">
        <v>1</v>
      </c>
      <c r="K132" s="7">
        <v>1</v>
      </c>
      <c r="L132" s="7">
        <v>1</v>
      </c>
      <c r="M132" s="7">
        <v>2</v>
      </c>
      <c r="N132" s="7">
        <v>2</v>
      </c>
      <c r="O132" s="2" t="s">
        <v>39</v>
      </c>
      <c r="P132" s="2" t="s">
        <v>40</v>
      </c>
    </row>
    <row r="133" spans="1:16" x14ac:dyDescent="0.25">
      <c r="A133" s="2" t="s">
        <v>63</v>
      </c>
      <c r="B133" s="2" t="s">
        <v>64</v>
      </c>
      <c r="C133" s="2" t="s">
        <v>58</v>
      </c>
      <c r="D133" s="3">
        <v>75000</v>
      </c>
      <c r="E133" s="7">
        <v>2</v>
      </c>
      <c r="F133" s="7">
        <v>3</v>
      </c>
      <c r="G133" s="7">
        <v>4</v>
      </c>
      <c r="H133" s="7">
        <v>2</v>
      </c>
      <c r="I133" s="7">
        <v>2</v>
      </c>
      <c r="J133" s="7">
        <v>1</v>
      </c>
      <c r="K133" s="7">
        <v>1</v>
      </c>
      <c r="L133" s="7">
        <v>1</v>
      </c>
      <c r="M133" s="7">
        <v>3</v>
      </c>
      <c r="N133" s="7">
        <v>2</v>
      </c>
      <c r="O133" s="2" t="s">
        <v>41</v>
      </c>
      <c r="P133" s="2" t="s">
        <v>42</v>
      </c>
    </row>
    <row r="134" spans="1:16" x14ac:dyDescent="0.25">
      <c r="A134" s="2" t="s">
        <v>63</v>
      </c>
      <c r="B134" s="2" t="s">
        <v>64</v>
      </c>
      <c r="C134" s="2" t="s">
        <v>58</v>
      </c>
      <c r="D134" s="3">
        <v>75000</v>
      </c>
      <c r="E134" s="7" t="s">
        <v>43</v>
      </c>
      <c r="F134" s="7" t="s">
        <v>43</v>
      </c>
      <c r="G134" s="7" t="s">
        <v>43</v>
      </c>
      <c r="H134" s="7" t="s">
        <v>43</v>
      </c>
      <c r="I134" s="7" t="s">
        <v>43</v>
      </c>
      <c r="J134" s="7" t="s">
        <v>43</v>
      </c>
      <c r="K134" s="7" t="s">
        <v>43</v>
      </c>
      <c r="L134" s="7" t="s">
        <v>43</v>
      </c>
      <c r="M134" s="7" t="s">
        <v>43</v>
      </c>
      <c r="N134" s="7" t="s">
        <v>43</v>
      </c>
      <c r="O134" s="2" t="s">
        <v>44</v>
      </c>
      <c r="P134" s="2" t="s">
        <v>45</v>
      </c>
    </row>
    <row r="135" spans="1:16" x14ac:dyDescent="0.25">
      <c r="A135" s="2" t="s">
        <v>63</v>
      </c>
      <c r="B135" s="2" t="s">
        <v>64</v>
      </c>
      <c r="C135" s="2" t="s">
        <v>58</v>
      </c>
      <c r="D135" s="3">
        <v>75000</v>
      </c>
      <c r="E135" s="7">
        <v>1</v>
      </c>
      <c r="F135" s="7">
        <v>2</v>
      </c>
      <c r="G135" s="7">
        <v>1</v>
      </c>
      <c r="H135" s="7">
        <v>2</v>
      </c>
      <c r="I135" s="7">
        <v>1</v>
      </c>
      <c r="J135" s="7">
        <v>1</v>
      </c>
      <c r="K135" s="7">
        <v>1</v>
      </c>
      <c r="L135" s="7">
        <v>1</v>
      </c>
      <c r="M135" s="7">
        <v>1</v>
      </c>
      <c r="N135" s="7">
        <v>1</v>
      </c>
      <c r="O135" s="2" t="s">
        <v>46</v>
      </c>
      <c r="P135" s="2" t="s">
        <v>47</v>
      </c>
    </row>
    <row r="136" spans="1:16" x14ac:dyDescent="0.25">
      <c r="A136" s="2" t="s">
        <v>63</v>
      </c>
      <c r="B136" s="2" t="s">
        <v>64</v>
      </c>
      <c r="C136" s="2" t="s">
        <v>58</v>
      </c>
      <c r="D136" s="3">
        <v>75000</v>
      </c>
      <c r="E136" s="7">
        <v>1</v>
      </c>
      <c r="F136" s="7">
        <v>2</v>
      </c>
      <c r="G136" s="7">
        <v>1</v>
      </c>
      <c r="H136" s="7">
        <v>3</v>
      </c>
      <c r="I136" s="7">
        <v>1</v>
      </c>
      <c r="J136" s="7">
        <v>2</v>
      </c>
      <c r="K136" s="7">
        <v>2</v>
      </c>
      <c r="L136" s="7">
        <v>1</v>
      </c>
      <c r="M136" s="7">
        <v>1</v>
      </c>
      <c r="N136" s="7">
        <v>1</v>
      </c>
      <c r="O136" s="2" t="s">
        <v>48</v>
      </c>
      <c r="P136" s="2" t="s">
        <v>49</v>
      </c>
    </row>
    <row r="137" spans="1:16" x14ac:dyDescent="0.25">
      <c r="A137" s="2" t="s">
        <v>65</v>
      </c>
      <c r="B137" s="2" t="s">
        <v>66</v>
      </c>
      <c r="C137" s="2" t="s">
        <v>52</v>
      </c>
      <c r="D137" s="3">
        <v>46956</v>
      </c>
      <c r="E137" s="7">
        <v>4</v>
      </c>
      <c r="F137" s="7">
        <v>5</v>
      </c>
      <c r="G137" s="7">
        <v>5</v>
      </c>
      <c r="H137" s="7">
        <v>4</v>
      </c>
      <c r="I137" s="7">
        <v>4</v>
      </c>
      <c r="J137" s="7">
        <v>5</v>
      </c>
      <c r="K137" s="7">
        <v>5</v>
      </c>
      <c r="L137" s="7">
        <v>5</v>
      </c>
      <c r="M137" s="7">
        <v>4</v>
      </c>
      <c r="N137" s="7">
        <v>4</v>
      </c>
      <c r="O137" s="2" t="s">
        <v>19</v>
      </c>
      <c r="P137" s="2" t="s">
        <v>20</v>
      </c>
    </row>
    <row r="138" spans="1:16" x14ac:dyDescent="0.25">
      <c r="A138" s="2" t="s">
        <v>65</v>
      </c>
      <c r="B138" s="2" t="s">
        <v>66</v>
      </c>
      <c r="C138" s="2" t="s">
        <v>52</v>
      </c>
      <c r="D138" s="3">
        <v>46956</v>
      </c>
      <c r="E138" s="7">
        <v>3</v>
      </c>
      <c r="F138" s="7">
        <v>3</v>
      </c>
      <c r="G138" s="7">
        <v>3</v>
      </c>
      <c r="H138" s="7">
        <v>4</v>
      </c>
      <c r="I138" s="7">
        <v>3</v>
      </c>
      <c r="J138" s="7">
        <v>3</v>
      </c>
      <c r="K138" s="7">
        <v>3</v>
      </c>
      <c r="L138" s="7">
        <v>3</v>
      </c>
      <c r="M138" s="7">
        <v>4</v>
      </c>
      <c r="N138" s="7">
        <v>3</v>
      </c>
      <c r="O138" s="2" t="s">
        <v>21</v>
      </c>
      <c r="P138" s="2" t="s">
        <v>22</v>
      </c>
    </row>
    <row r="139" spans="1:16" x14ac:dyDescent="0.25">
      <c r="A139" s="2" t="s">
        <v>65</v>
      </c>
      <c r="B139" s="2" t="s">
        <v>66</v>
      </c>
      <c r="C139" s="2" t="s">
        <v>52</v>
      </c>
      <c r="D139" s="3">
        <v>46956</v>
      </c>
      <c r="E139" s="7">
        <v>4</v>
      </c>
      <c r="F139" s="7">
        <v>3</v>
      </c>
      <c r="G139" s="7">
        <v>5</v>
      </c>
      <c r="H139" s="7">
        <v>5</v>
      </c>
      <c r="I139" s="7">
        <v>4</v>
      </c>
      <c r="J139" s="7">
        <v>4</v>
      </c>
      <c r="K139" s="7">
        <v>5</v>
      </c>
      <c r="L139" s="7">
        <v>5</v>
      </c>
      <c r="M139" s="7">
        <v>5</v>
      </c>
      <c r="N139" s="7">
        <v>3</v>
      </c>
      <c r="O139" s="2" t="s">
        <v>23</v>
      </c>
      <c r="P139" s="2" t="s">
        <v>24</v>
      </c>
    </row>
    <row r="140" spans="1:16" x14ac:dyDescent="0.25">
      <c r="A140" s="2" t="s">
        <v>65</v>
      </c>
      <c r="B140" s="2" t="s">
        <v>66</v>
      </c>
      <c r="C140" s="2" t="s">
        <v>52</v>
      </c>
      <c r="D140" s="3">
        <v>46956</v>
      </c>
      <c r="E140" s="7">
        <v>4</v>
      </c>
      <c r="F140" s="7">
        <v>5</v>
      </c>
      <c r="G140" s="7">
        <v>5</v>
      </c>
      <c r="H140" s="7">
        <v>4</v>
      </c>
      <c r="I140" s="7">
        <v>4</v>
      </c>
      <c r="J140" s="7">
        <v>4</v>
      </c>
      <c r="K140" s="7">
        <v>5</v>
      </c>
      <c r="L140" s="7">
        <v>4</v>
      </c>
      <c r="M140" s="7">
        <v>4</v>
      </c>
      <c r="N140" s="7">
        <v>4</v>
      </c>
      <c r="O140" s="2" t="s">
        <v>25</v>
      </c>
      <c r="P140" s="2" t="s">
        <v>26</v>
      </c>
    </row>
    <row r="141" spans="1:16" x14ac:dyDescent="0.25">
      <c r="A141" s="2" t="s">
        <v>65</v>
      </c>
      <c r="B141" s="2" t="s">
        <v>66</v>
      </c>
      <c r="C141" s="2" t="s">
        <v>52</v>
      </c>
      <c r="D141" s="3">
        <v>46956</v>
      </c>
      <c r="E141" s="7">
        <v>5</v>
      </c>
      <c r="F141" s="7">
        <v>5</v>
      </c>
      <c r="G141" s="7">
        <v>4</v>
      </c>
      <c r="H141" s="7">
        <v>3</v>
      </c>
      <c r="I141" s="7">
        <v>3</v>
      </c>
      <c r="J141" s="7">
        <v>4</v>
      </c>
      <c r="K141" s="7">
        <v>5</v>
      </c>
      <c r="L141" s="7">
        <v>5</v>
      </c>
      <c r="M141" s="7">
        <v>3</v>
      </c>
      <c r="N141" s="7">
        <v>4</v>
      </c>
      <c r="O141" s="2" t="s">
        <v>27</v>
      </c>
      <c r="P141" s="2" t="s">
        <v>28</v>
      </c>
    </row>
    <row r="142" spans="1:16" x14ac:dyDescent="0.25">
      <c r="A142" s="2" t="s">
        <v>65</v>
      </c>
      <c r="B142" s="2" t="s">
        <v>66</v>
      </c>
      <c r="C142" s="2" t="s">
        <v>52</v>
      </c>
      <c r="D142" s="3">
        <v>46956</v>
      </c>
      <c r="E142" s="7">
        <v>5</v>
      </c>
      <c r="F142" s="7">
        <v>4</v>
      </c>
      <c r="G142" s="7">
        <v>5</v>
      </c>
      <c r="H142" s="7">
        <v>4</v>
      </c>
      <c r="I142" s="7">
        <v>5</v>
      </c>
      <c r="J142" s="7">
        <v>4</v>
      </c>
      <c r="K142" s="7">
        <v>5</v>
      </c>
      <c r="L142" s="7">
        <v>5</v>
      </c>
      <c r="M142" s="7">
        <v>4</v>
      </c>
      <c r="N142" s="7">
        <v>4</v>
      </c>
      <c r="O142" s="2" t="s">
        <v>29</v>
      </c>
      <c r="P142" s="2" t="s">
        <v>30</v>
      </c>
    </row>
    <row r="143" spans="1:16" x14ac:dyDescent="0.25">
      <c r="A143" s="2" t="s">
        <v>65</v>
      </c>
      <c r="B143" s="2" t="s">
        <v>66</v>
      </c>
      <c r="C143" s="2" t="s">
        <v>52</v>
      </c>
      <c r="D143" s="3">
        <v>46956</v>
      </c>
      <c r="E143" s="7">
        <v>4</v>
      </c>
      <c r="F143" s="7">
        <v>5</v>
      </c>
      <c r="G143" s="7">
        <v>5</v>
      </c>
      <c r="H143" s="7">
        <v>5</v>
      </c>
      <c r="I143" s="7">
        <v>5</v>
      </c>
      <c r="J143" s="7">
        <v>4</v>
      </c>
      <c r="K143" s="7">
        <v>5</v>
      </c>
      <c r="L143" s="7">
        <v>5</v>
      </c>
      <c r="M143" s="7">
        <v>5</v>
      </c>
      <c r="N143" s="7">
        <v>5</v>
      </c>
      <c r="O143" s="2" t="s">
        <v>31</v>
      </c>
      <c r="P143" s="2" t="s">
        <v>32</v>
      </c>
    </row>
    <row r="144" spans="1:16" x14ac:dyDescent="0.25">
      <c r="A144" s="2" t="s">
        <v>65</v>
      </c>
      <c r="B144" s="2" t="s">
        <v>66</v>
      </c>
      <c r="C144" s="2" t="s">
        <v>52</v>
      </c>
      <c r="D144" s="3">
        <v>46956</v>
      </c>
      <c r="E144" s="7">
        <v>5</v>
      </c>
      <c r="F144" s="7">
        <v>5</v>
      </c>
      <c r="G144" s="7">
        <v>4</v>
      </c>
      <c r="H144" s="7">
        <v>4</v>
      </c>
      <c r="I144" s="7">
        <v>4</v>
      </c>
      <c r="J144" s="7">
        <v>4</v>
      </c>
      <c r="K144" s="7">
        <v>5</v>
      </c>
      <c r="L144" s="7">
        <v>4</v>
      </c>
      <c r="M144" s="7">
        <v>4</v>
      </c>
      <c r="N144" s="7">
        <v>4</v>
      </c>
      <c r="O144" s="2" t="s">
        <v>33</v>
      </c>
      <c r="P144" s="2" t="s">
        <v>34</v>
      </c>
    </row>
    <row r="145" spans="1:16" x14ac:dyDescent="0.25">
      <c r="A145" s="2" t="s">
        <v>65</v>
      </c>
      <c r="B145" s="2" t="s">
        <v>66</v>
      </c>
      <c r="C145" s="2" t="s">
        <v>52</v>
      </c>
      <c r="D145" s="3">
        <v>46956</v>
      </c>
      <c r="E145" s="7">
        <v>5</v>
      </c>
      <c r="F145" s="7">
        <v>4</v>
      </c>
      <c r="G145" s="7">
        <v>5</v>
      </c>
      <c r="H145" s="7">
        <v>4</v>
      </c>
      <c r="I145" s="7">
        <v>5</v>
      </c>
      <c r="J145" s="7">
        <v>3</v>
      </c>
      <c r="K145" s="7">
        <v>4</v>
      </c>
      <c r="L145" s="7">
        <v>5</v>
      </c>
      <c r="M145" s="7">
        <v>4</v>
      </c>
      <c r="N145" s="7">
        <v>4</v>
      </c>
      <c r="O145" s="2" t="s">
        <v>35</v>
      </c>
      <c r="P145" s="2" t="s">
        <v>36</v>
      </c>
    </row>
    <row r="146" spans="1:16" x14ac:dyDescent="0.25">
      <c r="A146" s="2" t="s">
        <v>65</v>
      </c>
      <c r="B146" s="2" t="s">
        <v>66</v>
      </c>
      <c r="C146" s="2" t="s">
        <v>52</v>
      </c>
      <c r="D146" s="3">
        <v>46956</v>
      </c>
      <c r="E146" s="7">
        <v>5</v>
      </c>
      <c r="F146" s="7">
        <v>5</v>
      </c>
      <c r="G146" s="7">
        <v>5</v>
      </c>
      <c r="H146" s="7">
        <v>5</v>
      </c>
      <c r="I146" s="7">
        <v>5</v>
      </c>
      <c r="J146" s="7">
        <v>5</v>
      </c>
      <c r="K146" s="7">
        <v>5</v>
      </c>
      <c r="L146" s="7">
        <v>5</v>
      </c>
      <c r="M146" s="7">
        <v>5</v>
      </c>
      <c r="N146" s="7">
        <v>5</v>
      </c>
      <c r="O146" s="2" t="s">
        <v>37</v>
      </c>
      <c r="P146" s="2" t="s">
        <v>38</v>
      </c>
    </row>
    <row r="147" spans="1:16" x14ac:dyDescent="0.25">
      <c r="A147" s="2" t="s">
        <v>65</v>
      </c>
      <c r="B147" s="2" t="s">
        <v>66</v>
      </c>
      <c r="C147" s="2" t="s">
        <v>52</v>
      </c>
      <c r="D147" s="3">
        <v>46956</v>
      </c>
      <c r="E147" s="7">
        <v>4</v>
      </c>
      <c r="F147" s="7">
        <v>5</v>
      </c>
      <c r="G147" s="7">
        <v>5</v>
      </c>
      <c r="H147" s="7">
        <v>4</v>
      </c>
      <c r="I147" s="7">
        <v>4</v>
      </c>
      <c r="J147" s="7">
        <v>5</v>
      </c>
      <c r="K147" s="7">
        <v>5</v>
      </c>
      <c r="L147" s="7">
        <v>5</v>
      </c>
      <c r="M147" s="7">
        <v>4</v>
      </c>
      <c r="N147" s="7">
        <v>4</v>
      </c>
      <c r="O147" s="2" t="s">
        <v>39</v>
      </c>
      <c r="P147" s="2" t="s">
        <v>40</v>
      </c>
    </row>
    <row r="148" spans="1:16" x14ac:dyDescent="0.25">
      <c r="A148" s="2" t="s">
        <v>65</v>
      </c>
      <c r="B148" s="2" t="s">
        <v>66</v>
      </c>
      <c r="C148" s="2" t="s">
        <v>52</v>
      </c>
      <c r="D148" s="3">
        <v>46956</v>
      </c>
      <c r="E148" s="7">
        <v>3</v>
      </c>
      <c r="F148" s="7">
        <v>3</v>
      </c>
      <c r="G148" s="7">
        <v>4</v>
      </c>
      <c r="H148" s="7">
        <v>4</v>
      </c>
      <c r="I148" s="7">
        <v>3</v>
      </c>
      <c r="J148" s="7">
        <v>3</v>
      </c>
      <c r="K148" s="7">
        <v>4</v>
      </c>
      <c r="L148" s="7">
        <v>5</v>
      </c>
      <c r="M148" s="7">
        <v>4</v>
      </c>
      <c r="N148" s="7">
        <v>3</v>
      </c>
      <c r="O148" s="2" t="s">
        <v>41</v>
      </c>
      <c r="P148" s="2" t="s">
        <v>42</v>
      </c>
    </row>
    <row r="149" spans="1:16" x14ac:dyDescent="0.25">
      <c r="A149" s="2" t="s">
        <v>65</v>
      </c>
      <c r="B149" s="2" t="s">
        <v>66</v>
      </c>
      <c r="C149" s="2" t="s">
        <v>52</v>
      </c>
      <c r="D149" s="3">
        <v>46956</v>
      </c>
      <c r="E149" s="7" t="s">
        <v>43</v>
      </c>
      <c r="F149" s="7" t="s">
        <v>43</v>
      </c>
      <c r="G149" s="7" t="s">
        <v>43</v>
      </c>
      <c r="H149" s="7" t="s">
        <v>43</v>
      </c>
      <c r="I149" s="7" t="s">
        <v>43</v>
      </c>
      <c r="J149" s="7" t="s">
        <v>43</v>
      </c>
      <c r="K149" s="7" t="s">
        <v>43</v>
      </c>
      <c r="L149" s="7" t="s">
        <v>43</v>
      </c>
      <c r="M149" s="7" t="s">
        <v>43</v>
      </c>
      <c r="N149" s="7" t="s">
        <v>43</v>
      </c>
      <c r="O149" s="2" t="s">
        <v>44</v>
      </c>
      <c r="P149" s="2" t="s">
        <v>45</v>
      </c>
    </row>
    <row r="150" spans="1:16" x14ac:dyDescent="0.25">
      <c r="A150" s="2" t="s">
        <v>65</v>
      </c>
      <c r="B150" s="2" t="s">
        <v>66</v>
      </c>
      <c r="C150" s="2" t="s">
        <v>52</v>
      </c>
      <c r="D150" s="3">
        <v>46956</v>
      </c>
      <c r="E150" s="7">
        <v>4</v>
      </c>
      <c r="F150" s="7">
        <v>5</v>
      </c>
      <c r="G150" s="7">
        <v>5</v>
      </c>
      <c r="H150" s="7">
        <v>5</v>
      </c>
      <c r="I150" s="7">
        <v>5</v>
      </c>
      <c r="J150" s="7">
        <v>4</v>
      </c>
      <c r="K150" s="7">
        <v>5</v>
      </c>
      <c r="L150" s="7">
        <v>5</v>
      </c>
      <c r="M150" s="7">
        <v>4</v>
      </c>
      <c r="N150" s="7">
        <v>3</v>
      </c>
      <c r="O150" s="2" t="s">
        <v>46</v>
      </c>
      <c r="P150" s="2" t="s">
        <v>47</v>
      </c>
    </row>
    <row r="151" spans="1:16" x14ac:dyDescent="0.25">
      <c r="A151" s="2" t="s">
        <v>65</v>
      </c>
      <c r="B151" s="2" t="s">
        <v>66</v>
      </c>
      <c r="C151" s="2" t="s">
        <v>52</v>
      </c>
      <c r="D151" s="3">
        <v>46956</v>
      </c>
      <c r="E151" s="7">
        <v>4</v>
      </c>
      <c r="F151" s="7">
        <v>2</v>
      </c>
      <c r="G151" s="7">
        <v>3</v>
      </c>
      <c r="H151" s="7">
        <v>4</v>
      </c>
      <c r="I151" s="7">
        <v>2</v>
      </c>
      <c r="J151" s="7">
        <v>3</v>
      </c>
      <c r="K151" s="7">
        <v>3</v>
      </c>
      <c r="L151" s="7">
        <v>3</v>
      </c>
      <c r="M151" s="7">
        <v>2</v>
      </c>
      <c r="N151" s="7">
        <v>3</v>
      </c>
      <c r="O151" s="2" t="s">
        <v>48</v>
      </c>
      <c r="P151" s="2" t="s">
        <v>49</v>
      </c>
    </row>
    <row r="152" spans="1:16" x14ac:dyDescent="0.25">
      <c r="A152" s="2" t="s">
        <v>67</v>
      </c>
      <c r="B152" s="2" t="s">
        <v>68</v>
      </c>
      <c r="C152" s="2" t="s">
        <v>18</v>
      </c>
      <c r="D152" s="3">
        <v>99975</v>
      </c>
      <c r="E152" s="7">
        <v>4</v>
      </c>
      <c r="F152" s="7">
        <v>3</v>
      </c>
      <c r="G152" s="7">
        <v>4</v>
      </c>
      <c r="H152" s="7">
        <v>3</v>
      </c>
      <c r="I152" s="7">
        <v>3</v>
      </c>
      <c r="J152" s="7">
        <v>3</v>
      </c>
      <c r="K152" s="7">
        <v>5</v>
      </c>
      <c r="L152" s="7">
        <v>3</v>
      </c>
      <c r="M152" s="7">
        <v>4</v>
      </c>
      <c r="N152" s="7">
        <v>4</v>
      </c>
      <c r="O152" s="2" t="s">
        <v>19</v>
      </c>
      <c r="P152" s="2" t="s">
        <v>20</v>
      </c>
    </row>
    <row r="153" spans="1:16" x14ac:dyDescent="0.25">
      <c r="A153" s="2" t="s">
        <v>67</v>
      </c>
      <c r="B153" s="2" t="s">
        <v>68</v>
      </c>
      <c r="C153" s="2" t="s">
        <v>18</v>
      </c>
      <c r="D153" s="3">
        <v>99975</v>
      </c>
      <c r="E153" s="7">
        <v>4</v>
      </c>
      <c r="F153" s="7">
        <v>3</v>
      </c>
      <c r="G153" s="7">
        <v>3</v>
      </c>
      <c r="H153" s="7">
        <v>3</v>
      </c>
      <c r="I153" s="7">
        <v>3</v>
      </c>
      <c r="J153" s="7">
        <v>3</v>
      </c>
      <c r="K153" s="7">
        <v>3</v>
      </c>
      <c r="L153" s="7">
        <v>4</v>
      </c>
      <c r="M153" s="7">
        <v>3</v>
      </c>
      <c r="N153" s="7">
        <v>3</v>
      </c>
      <c r="O153" s="2" t="s">
        <v>21</v>
      </c>
      <c r="P153" s="2" t="s">
        <v>22</v>
      </c>
    </row>
    <row r="154" spans="1:16" x14ac:dyDescent="0.25">
      <c r="A154" s="2" t="s">
        <v>67</v>
      </c>
      <c r="B154" s="2" t="s">
        <v>68</v>
      </c>
      <c r="C154" s="2" t="s">
        <v>18</v>
      </c>
      <c r="D154" s="3">
        <v>99975</v>
      </c>
      <c r="E154" s="7">
        <v>5</v>
      </c>
      <c r="F154" s="7">
        <v>5</v>
      </c>
      <c r="G154" s="7">
        <v>4</v>
      </c>
      <c r="H154" s="7">
        <v>5</v>
      </c>
      <c r="I154" s="7">
        <v>5</v>
      </c>
      <c r="J154" s="7">
        <v>3</v>
      </c>
      <c r="K154" s="7">
        <v>5</v>
      </c>
      <c r="L154" s="7">
        <v>4</v>
      </c>
      <c r="M154" s="7">
        <v>4</v>
      </c>
      <c r="N154" s="7">
        <v>3</v>
      </c>
      <c r="O154" s="2" t="s">
        <v>23</v>
      </c>
      <c r="P154" s="2" t="s">
        <v>24</v>
      </c>
    </row>
    <row r="155" spans="1:16" x14ac:dyDescent="0.25">
      <c r="A155" s="2" t="s">
        <v>67</v>
      </c>
      <c r="B155" s="2" t="s">
        <v>68</v>
      </c>
      <c r="C155" s="2" t="s">
        <v>18</v>
      </c>
      <c r="D155" s="3">
        <v>99975</v>
      </c>
      <c r="E155" s="7">
        <v>5</v>
      </c>
      <c r="F155" s="7">
        <v>4</v>
      </c>
      <c r="G155" s="7">
        <v>4</v>
      </c>
      <c r="H155" s="7">
        <v>3</v>
      </c>
      <c r="I155" s="7">
        <v>4</v>
      </c>
      <c r="J155" s="7">
        <v>4</v>
      </c>
      <c r="K155" s="7">
        <v>4</v>
      </c>
      <c r="L155" s="7">
        <v>3</v>
      </c>
      <c r="M155" s="7">
        <v>3</v>
      </c>
      <c r="N155" s="7">
        <v>3</v>
      </c>
      <c r="O155" s="2" t="s">
        <v>25</v>
      </c>
      <c r="P155" s="2" t="s">
        <v>26</v>
      </c>
    </row>
    <row r="156" spans="1:16" x14ac:dyDescent="0.25">
      <c r="A156" s="2" t="s">
        <v>67</v>
      </c>
      <c r="B156" s="2" t="s">
        <v>68</v>
      </c>
      <c r="C156" s="2" t="s">
        <v>18</v>
      </c>
      <c r="D156" s="3">
        <v>99975</v>
      </c>
      <c r="E156" s="7">
        <v>5</v>
      </c>
      <c r="F156" s="7">
        <v>5</v>
      </c>
      <c r="G156" s="7">
        <v>5</v>
      </c>
      <c r="H156" s="7">
        <v>5</v>
      </c>
      <c r="I156" s="7">
        <v>5</v>
      </c>
      <c r="J156" s="7">
        <v>5</v>
      </c>
      <c r="K156" s="7">
        <v>5</v>
      </c>
      <c r="L156" s="7">
        <v>5</v>
      </c>
      <c r="M156" s="7">
        <v>5</v>
      </c>
      <c r="N156" s="7">
        <v>5</v>
      </c>
      <c r="O156" s="2" t="s">
        <v>27</v>
      </c>
      <c r="P156" s="2" t="s">
        <v>28</v>
      </c>
    </row>
    <row r="157" spans="1:16" x14ac:dyDescent="0.25">
      <c r="A157" s="2" t="s">
        <v>67</v>
      </c>
      <c r="B157" s="2" t="s">
        <v>68</v>
      </c>
      <c r="C157" s="2" t="s">
        <v>18</v>
      </c>
      <c r="D157" s="3">
        <v>99975</v>
      </c>
      <c r="E157" s="7">
        <v>5</v>
      </c>
      <c r="F157" s="7">
        <v>4</v>
      </c>
      <c r="G157" s="7">
        <v>3</v>
      </c>
      <c r="H157" s="7">
        <v>4</v>
      </c>
      <c r="I157" s="7">
        <v>3</v>
      </c>
      <c r="J157" s="7">
        <v>3</v>
      </c>
      <c r="K157" s="7">
        <v>3</v>
      </c>
      <c r="L157" s="7">
        <v>4</v>
      </c>
      <c r="M157" s="7">
        <v>3</v>
      </c>
      <c r="N157" s="7">
        <v>3</v>
      </c>
      <c r="O157" s="2" t="s">
        <v>29</v>
      </c>
      <c r="P157" s="2" t="s">
        <v>30</v>
      </c>
    </row>
    <row r="158" spans="1:16" x14ac:dyDescent="0.25">
      <c r="A158" s="2" t="s">
        <v>67</v>
      </c>
      <c r="B158" s="2" t="s">
        <v>68</v>
      </c>
      <c r="C158" s="2" t="s">
        <v>18</v>
      </c>
      <c r="D158" s="3">
        <v>99975</v>
      </c>
      <c r="E158" s="7">
        <v>3</v>
      </c>
      <c r="F158" s="7">
        <v>4</v>
      </c>
      <c r="G158" s="7">
        <v>5</v>
      </c>
      <c r="H158" s="7">
        <v>4</v>
      </c>
      <c r="I158" s="7">
        <v>3</v>
      </c>
      <c r="J158" s="7">
        <v>3</v>
      </c>
      <c r="K158" s="7">
        <v>4</v>
      </c>
      <c r="L158" s="7">
        <v>4</v>
      </c>
      <c r="M158" s="7">
        <v>4</v>
      </c>
      <c r="N158" s="7">
        <v>3</v>
      </c>
      <c r="O158" s="2" t="s">
        <v>31</v>
      </c>
      <c r="P158" s="2" t="s">
        <v>32</v>
      </c>
    </row>
    <row r="159" spans="1:16" x14ac:dyDescent="0.25">
      <c r="A159" s="2" t="s">
        <v>67</v>
      </c>
      <c r="B159" s="2" t="s">
        <v>68</v>
      </c>
      <c r="C159" s="2" t="s">
        <v>18</v>
      </c>
      <c r="D159" s="3">
        <v>99975</v>
      </c>
      <c r="E159" s="7">
        <v>5</v>
      </c>
      <c r="F159" s="7">
        <v>5</v>
      </c>
      <c r="G159" s="7">
        <v>5</v>
      </c>
      <c r="H159" s="7">
        <v>5</v>
      </c>
      <c r="I159" s="7">
        <v>5</v>
      </c>
      <c r="J159" s="7">
        <v>5</v>
      </c>
      <c r="K159" s="7">
        <v>5</v>
      </c>
      <c r="L159" s="7">
        <v>5</v>
      </c>
      <c r="M159" s="7">
        <v>5</v>
      </c>
      <c r="N159" s="7">
        <v>5</v>
      </c>
      <c r="O159" s="2" t="s">
        <v>33</v>
      </c>
      <c r="P159" s="2" t="s">
        <v>34</v>
      </c>
    </row>
    <row r="160" spans="1:16" x14ac:dyDescent="0.25">
      <c r="A160" s="2" t="s">
        <v>67</v>
      </c>
      <c r="B160" s="2" t="s">
        <v>68</v>
      </c>
      <c r="C160" s="2" t="s">
        <v>18</v>
      </c>
      <c r="D160" s="3">
        <v>99975</v>
      </c>
      <c r="E160" s="7">
        <v>5</v>
      </c>
      <c r="F160" s="7">
        <v>5</v>
      </c>
      <c r="G160" s="7">
        <v>5</v>
      </c>
      <c r="H160" s="7">
        <v>5</v>
      </c>
      <c r="I160" s="7">
        <v>4</v>
      </c>
      <c r="J160" s="7">
        <v>4</v>
      </c>
      <c r="K160" s="7">
        <v>5</v>
      </c>
      <c r="L160" s="7">
        <v>3</v>
      </c>
      <c r="M160" s="7">
        <v>5</v>
      </c>
      <c r="N160" s="7">
        <v>3</v>
      </c>
      <c r="O160" s="2" t="s">
        <v>35</v>
      </c>
      <c r="P160" s="2" t="s">
        <v>36</v>
      </c>
    </row>
    <row r="161" spans="1:16" x14ac:dyDescent="0.25">
      <c r="A161" s="2" t="s">
        <v>67</v>
      </c>
      <c r="B161" s="2" t="s">
        <v>68</v>
      </c>
      <c r="C161" s="2" t="s">
        <v>18</v>
      </c>
      <c r="D161" s="3">
        <v>99975</v>
      </c>
      <c r="E161" s="7" t="s">
        <v>43</v>
      </c>
      <c r="F161" s="7" t="s">
        <v>43</v>
      </c>
      <c r="G161" s="7" t="s">
        <v>43</v>
      </c>
      <c r="H161" s="7" t="s">
        <v>43</v>
      </c>
      <c r="I161" s="7" t="s">
        <v>43</v>
      </c>
      <c r="J161" s="7" t="s">
        <v>43</v>
      </c>
      <c r="K161" s="7" t="s">
        <v>43</v>
      </c>
      <c r="L161" s="7" t="s">
        <v>43</v>
      </c>
      <c r="M161" s="7" t="s">
        <v>43</v>
      </c>
      <c r="N161" s="7" t="s">
        <v>43</v>
      </c>
      <c r="O161" s="2" t="s">
        <v>37</v>
      </c>
      <c r="P161" s="2" t="s">
        <v>38</v>
      </c>
    </row>
    <row r="162" spans="1:16" x14ac:dyDescent="0.25">
      <c r="A162" s="2" t="s">
        <v>67</v>
      </c>
      <c r="B162" s="2" t="s">
        <v>68</v>
      </c>
      <c r="C162" s="2" t="s">
        <v>18</v>
      </c>
      <c r="D162" s="3">
        <v>99975</v>
      </c>
      <c r="E162" s="7">
        <v>4</v>
      </c>
      <c r="F162" s="7">
        <v>5</v>
      </c>
      <c r="G162" s="7">
        <v>4</v>
      </c>
      <c r="H162" s="7">
        <v>5</v>
      </c>
      <c r="I162" s="7">
        <v>3</v>
      </c>
      <c r="J162" s="7">
        <v>3</v>
      </c>
      <c r="K162" s="7">
        <v>5</v>
      </c>
      <c r="L162" s="7">
        <v>4</v>
      </c>
      <c r="M162" s="7">
        <v>4</v>
      </c>
      <c r="N162" s="7">
        <v>3</v>
      </c>
      <c r="O162" s="2" t="s">
        <v>39</v>
      </c>
      <c r="P162" s="2" t="s">
        <v>40</v>
      </c>
    </row>
    <row r="163" spans="1:16" x14ac:dyDescent="0.25">
      <c r="A163" s="2" t="s">
        <v>67</v>
      </c>
      <c r="B163" s="2" t="s">
        <v>68</v>
      </c>
      <c r="C163" s="2" t="s">
        <v>18</v>
      </c>
      <c r="D163" s="3">
        <v>99975</v>
      </c>
      <c r="E163" s="7">
        <v>5</v>
      </c>
      <c r="F163" s="7">
        <v>5</v>
      </c>
      <c r="G163" s="7">
        <v>5</v>
      </c>
      <c r="H163" s="7">
        <v>5</v>
      </c>
      <c r="I163" s="7">
        <v>4</v>
      </c>
      <c r="J163" s="7">
        <v>5</v>
      </c>
      <c r="K163" s="7">
        <v>5</v>
      </c>
      <c r="L163" s="7">
        <v>3</v>
      </c>
      <c r="M163" s="7">
        <v>4</v>
      </c>
      <c r="N163" s="7">
        <v>3</v>
      </c>
      <c r="O163" s="2" t="s">
        <v>41</v>
      </c>
      <c r="P163" s="2" t="s">
        <v>42</v>
      </c>
    </row>
    <row r="164" spans="1:16" x14ac:dyDescent="0.25">
      <c r="A164" s="2" t="s">
        <v>67</v>
      </c>
      <c r="B164" s="2" t="s">
        <v>68</v>
      </c>
      <c r="C164" s="2" t="s">
        <v>18</v>
      </c>
      <c r="D164" s="3">
        <v>99975</v>
      </c>
      <c r="E164" s="7" t="s">
        <v>43</v>
      </c>
      <c r="F164" s="7" t="s">
        <v>43</v>
      </c>
      <c r="G164" s="7" t="s">
        <v>43</v>
      </c>
      <c r="H164" s="7" t="s">
        <v>43</v>
      </c>
      <c r="I164" s="7" t="s">
        <v>43</v>
      </c>
      <c r="J164" s="7" t="s">
        <v>43</v>
      </c>
      <c r="K164" s="7" t="s">
        <v>43</v>
      </c>
      <c r="L164" s="7" t="s">
        <v>43</v>
      </c>
      <c r="M164" s="7" t="s">
        <v>43</v>
      </c>
      <c r="N164" s="7" t="s">
        <v>43</v>
      </c>
      <c r="O164" s="2" t="s">
        <v>44</v>
      </c>
      <c r="P164" s="2" t="s">
        <v>45</v>
      </c>
    </row>
    <row r="165" spans="1:16" x14ac:dyDescent="0.25">
      <c r="A165" s="2" t="s">
        <v>67</v>
      </c>
      <c r="B165" s="2" t="s">
        <v>68</v>
      </c>
      <c r="C165" s="2" t="s">
        <v>18</v>
      </c>
      <c r="D165" s="3">
        <v>99975</v>
      </c>
      <c r="E165" s="7">
        <v>5</v>
      </c>
      <c r="F165" s="7">
        <v>4</v>
      </c>
      <c r="G165" s="7">
        <v>5</v>
      </c>
      <c r="H165" s="7">
        <v>5</v>
      </c>
      <c r="I165" s="7">
        <v>5</v>
      </c>
      <c r="J165" s="7">
        <v>5</v>
      </c>
      <c r="K165" s="7">
        <v>5</v>
      </c>
      <c r="L165" s="7">
        <v>5</v>
      </c>
      <c r="M165" s="7">
        <v>5</v>
      </c>
      <c r="N165" s="7">
        <v>4</v>
      </c>
      <c r="O165" s="2" t="s">
        <v>46</v>
      </c>
      <c r="P165" s="2" t="s">
        <v>47</v>
      </c>
    </row>
    <row r="166" spans="1:16" x14ac:dyDescent="0.25">
      <c r="A166" s="2" t="s">
        <v>67</v>
      </c>
      <c r="B166" s="2" t="s">
        <v>68</v>
      </c>
      <c r="C166" s="2" t="s">
        <v>18</v>
      </c>
      <c r="D166" s="3">
        <v>99975</v>
      </c>
      <c r="E166" s="7">
        <v>4</v>
      </c>
      <c r="F166" s="7">
        <v>3</v>
      </c>
      <c r="G166" s="7">
        <v>3</v>
      </c>
      <c r="H166" s="7">
        <v>2</v>
      </c>
      <c r="I166" s="7">
        <v>3</v>
      </c>
      <c r="J166" s="7">
        <v>3</v>
      </c>
      <c r="K166" s="7">
        <v>2</v>
      </c>
      <c r="L166" s="7">
        <v>4</v>
      </c>
      <c r="M166" s="7">
        <v>2</v>
      </c>
      <c r="N166" s="7">
        <v>2</v>
      </c>
      <c r="O166" s="2" t="s">
        <v>48</v>
      </c>
      <c r="P166" s="2" t="s">
        <v>49</v>
      </c>
    </row>
    <row r="167" spans="1:16" x14ac:dyDescent="0.25">
      <c r="A167" s="2" t="s">
        <v>69</v>
      </c>
      <c r="B167" s="2" t="s">
        <v>70</v>
      </c>
      <c r="C167" s="2" t="s">
        <v>52</v>
      </c>
      <c r="D167" s="3">
        <v>207321</v>
      </c>
      <c r="E167" s="7">
        <v>4</v>
      </c>
      <c r="F167" s="7">
        <v>3</v>
      </c>
      <c r="G167" s="7">
        <v>4</v>
      </c>
      <c r="H167" s="7">
        <v>3</v>
      </c>
      <c r="I167" s="7">
        <v>4</v>
      </c>
      <c r="J167" s="7">
        <v>4</v>
      </c>
      <c r="K167" s="7">
        <v>4</v>
      </c>
      <c r="L167" s="7">
        <v>4</v>
      </c>
      <c r="M167" s="7">
        <v>4</v>
      </c>
      <c r="N167" s="7">
        <v>4</v>
      </c>
      <c r="O167" s="2" t="s">
        <v>19</v>
      </c>
      <c r="P167" s="2" t="s">
        <v>20</v>
      </c>
    </row>
    <row r="168" spans="1:16" x14ac:dyDescent="0.25">
      <c r="A168" s="2" t="s">
        <v>69</v>
      </c>
      <c r="B168" s="2" t="s">
        <v>70</v>
      </c>
      <c r="C168" s="2" t="s">
        <v>52</v>
      </c>
      <c r="D168" s="3">
        <v>207321</v>
      </c>
      <c r="E168" s="7">
        <v>3</v>
      </c>
      <c r="F168" s="7">
        <v>2</v>
      </c>
      <c r="G168" s="7">
        <v>4</v>
      </c>
      <c r="H168" s="7">
        <v>3</v>
      </c>
      <c r="I168" s="7">
        <v>2</v>
      </c>
      <c r="J168" s="7">
        <v>2</v>
      </c>
      <c r="K168" s="7">
        <v>2</v>
      </c>
      <c r="L168" s="7">
        <v>2</v>
      </c>
      <c r="M168" s="7">
        <v>3</v>
      </c>
      <c r="N168" s="7">
        <v>2</v>
      </c>
      <c r="O168" s="2" t="s">
        <v>21</v>
      </c>
      <c r="P168" s="2" t="s">
        <v>22</v>
      </c>
    </row>
    <row r="169" spans="1:16" x14ac:dyDescent="0.25">
      <c r="A169" s="2" t="s">
        <v>69</v>
      </c>
      <c r="B169" s="2" t="s">
        <v>70</v>
      </c>
      <c r="C169" s="2" t="s">
        <v>52</v>
      </c>
      <c r="D169" s="3">
        <v>207321</v>
      </c>
      <c r="E169" s="7">
        <v>4</v>
      </c>
      <c r="F169" s="7">
        <v>4</v>
      </c>
      <c r="G169" s="7">
        <v>5</v>
      </c>
      <c r="H169" s="7">
        <v>5</v>
      </c>
      <c r="I169" s="7">
        <v>5</v>
      </c>
      <c r="J169" s="7">
        <v>4</v>
      </c>
      <c r="K169" s="7">
        <v>5</v>
      </c>
      <c r="L169" s="7">
        <v>4</v>
      </c>
      <c r="M169" s="7">
        <v>3</v>
      </c>
      <c r="N169" s="7">
        <v>4</v>
      </c>
      <c r="O169" s="2" t="s">
        <v>23</v>
      </c>
      <c r="P169" s="2" t="s">
        <v>24</v>
      </c>
    </row>
    <row r="170" spans="1:16" x14ac:dyDescent="0.25">
      <c r="A170" s="2" t="s">
        <v>69</v>
      </c>
      <c r="B170" s="2" t="s">
        <v>70</v>
      </c>
      <c r="C170" s="2" t="s">
        <v>52</v>
      </c>
      <c r="D170" s="3">
        <v>207321</v>
      </c>
      <c r="E170" s="7">
        <v>4</v>
      </c>
      <c r="F170" s="7">
        <v>3</v>
      </c>
      <c r="G170" s="7">
        <v>3</v>
      </c>
      <c r="H170" s="7">
        <v>3</v>
      </c>
      <c r="I170" s="7">
        <v>2</v>
      </c>
      <c r="J170" s="7">
        <v>2</v>
      </c>
      <c r="K170" s="7">
        <v>4</v>
      </c>
      <c r="L170" s="7">
        <v>2</v>
      </c>
      <c r="M170" s="7">
        <v>2</v>
      </c>
      <c r="N170" s="7">
        <v>2</v>
      </c>
      <c r="O170" s="2" t="s">
        <v>25</v>
      </c>
      <c r="P170" s="2" t="s">
        <v>26</v>
      </c>
    </row>
    <row r="171" spans="1:16" x14ac:dyDescent="0.25">
      <c r="A171" s="2" t="s">
        <v>69</v>
      </c>
      <c r="B171" s="2" t="s">
        <v>70</v>
      </c>
      <c r="C171" s="2" t="s">
        <v>52</v>
      </c>
      <c r="D171" s="3">
        <v>207321</v>
      </c>
      <c r="E171" s="7">
        <v>4</v>
      </c>
      <c r="F171" s="7">
        <v>4</v>
      </c>
      <c r="G171" s="7">
        <v>3</v>
      </c>
      <c r="H171" s="7">
        <v>3</v>
      </c>
      <c r="I171" s="7">
        <v>4</v>
      </c>
      <c r="J171" s="7">
        <v>3</v>
      </c>
      <c r="K171" s="7">
        <v>4</v>
      </c>
      <c r="L171" s="7">
        <v>3</v>
      </c>
      <c r="M171" s="7">
        <v>3</v>
      </c>
      <c r="N171" s="7">
        <v>4</v>
      </c>
      <c r="O171" s="2" t="s">
        <v>27</v>
      </c>
      <c r="P171" s="2" t="s">
        <v>28</v>
      </c>
    </row>
    <row r="172" spans="1:16" x14ac:dyDescent="0.25">
      <c r="A172" s="2" t="s">
        <v>69</v>
      </c>
      <c r="B172" s="2" t="s">
        <v>70</v>
      </c>
      <c r="C172" s="2" t="s">
        <v>52</v>
      </c>
      <c r="D172" s="3">
        <v>207321</v>
      </c>
      <c r="E172" s="7">
        <v>4</v>
      </c>
      <c r="F172" s="7">
        <v>3</v>
      </c>
      <c r="G172" s="7">
        <v>3</v>
      </c>
      <c r="H172" s="7">
        <v>3</v>
      </c>
      <c r="I172" s="7">
        <v>3</v>
      </c>
      <c r="J172" s="7">
        <v>2</v>
      </c>
      <c r="K172" s="7">
        <v>3</v>
      </c>
      <c r="L172" s="7">
        <v>3</v>
      </c>
      <c r="M172" s="7">
        <v>3</v>
      </c>
      <c r="N172" s="7">
        <v>2</v>
      </c>
      <c r="O172" s="2" t="s">
        <v>29</v>
      </c>
      <c r="P172" s="2" t="s">
        <v>30</v>
      </c>
    </row>
    <row r="173" spans="1:16" x14ac:dyDescent="0.25">
      <c r="A173" s="2" t="s">
        <v>69</v>
      </c>
      <c r="B173" s="2" t="s">
        <v>70</v>
      </c>
      <c r="C173" s="2" t="s">
        <v>52</v>
      </c>
      <c r="D173" s="3">
        <v>207321</v>
      </c>
      <c r="E173" s="7" t="s">
        <v>43</v>
      </c>
      <c r="F173" s="7" t="s">
        <v>43</v>
      </c>
      <c r="G173" s="7" t="s">
        <v>43</v>
      </c>
      <c r="H173" s="7" t="s">
        <v>43</v>
      </c>
      <c r="I173" s="7" t="s">
        <v>43</v>
      </c>
      <c r="J173" s="7" t="s">
        <v>43</v>
      </c>
      <c r="K173" s="7" t="s">
        <v>43</v>
      </c>
      <c r="L173" s="7" t="s">
        <v>43</v>
      </c>
      <c r="M173" s="7" t="s">
        <v>43</v>
      </c>
      <c r="N173" s="7" t="s">
        <v>43</v>
      </c>
      <c r="O173" s="2" t="s">
        <v>31</v>
      </c>
      <c r="P173" s="2" t="s">
        <v>32</v>
      </c>
    </row>
    <row r="174" spans="1:16" x14ac:dyDescent="0.25">
      <c r="A174" s="2" t="s">
        <v>69</v>
      </c>
      <c r="B174" s="2" t="s">
        <v>70</v>
      </c>
      <c r="C174" s="2" t="s">
        <v>52</v>
      </c>
      <c r="D174" s="3">
        <v>207321</v>
      </c>
      <c r="E174" s="7">
        <v>4</v>
      </c>
      <c r="F174" s="7">
        <v>5</v>
      </c>
      <c r="G174" s="7">
        <v>4</v>
      </c>
      <c r="H174" s="7">
        <v>4</v>
      </c>
      <c r="I174" s="7">
        <v>4</v>
      </c>
      <c r="J174" s="7">
        <v>4</v>
      </c>
      <c r="K174" s="7">
        <v>4</v>
      </c>
      <c r="L174" s="7">
        <v>4</v>
      </c>
      <c r="M174" s="7">
        <v>4</v>
      </c>
      <c r="N174" s="7">
        <v>5</v>
      </c>
      <c r="O174" s="2" t="s">
        <v>33</v>
      </c>
      <c r="P174" s="2" t="s">
        <v>34</v>
      </c>
    </row>
    <row r="175" spans="1:16" x14ac:dyDescent="0.25">
      <c r="A175" s="2" t="s">
        <v>69</v>
      </c>
      <c r="B175" s="2" t="s">
        <v>70</v>
      </c>
      <c r="C175" s="2" t="s">
        <v>52</v>
      </c>
      <c r="D175" s="3">
        <v>207321</v>
      </c>
      <c r="E175" s="7">
        <v>4</v>
      </c>
      <c r="F175" s="7">
        <v>3</v>
      </c>
      <c r="G175" s="7">
        <v>3</v>
      </c>
      <c r="H175" s="7">
        <v>2</v>
      </c>
      <c r="I175" s="7">
        <v>3</v>
      </c>
      <c r="J175" s="7">
        <v>3</v>
      </c>
      <c r="K175" s="7">
        <v>4</v>
      </c>
      <c r="L175" s="7">
        <v>2</v>
      </c>
      <c r="M175" s="7">
        <v>2</v>
      </c>
      <c r="N175" s="7">
        <v>3</v>
      </c>
      <c r="O175" s="2" t="s">
        <v>35</v>
      </c>
      <c r="P175" s="2" t="s">
        <v>36</v>
      </c>
    </row>
    <row r="176" spans="1:16" x14ac:dyDescent="0.25">
      <c r="A176" s="2" t="s">
        <v>69</v>
      </c>
      <c r="B176" s="2" t="s">
        <v>70</v>
      </c>
      <c r="C176" s="2" t="s">
        <v>52</v>
      </c>
      <c r="D176" s="3">
        <v>207321</v>
      </c>
      <c r="E176" s="7">
        <v>4</v>
      </c>
      <c r="F176" s="7">
        <v>3</v>
      </c>
      <c r="G176" s="7">
        <v>4</v>
      </c>
      <c r="H176" s="7">
        <v>4</v>
      </c>
      <c r="I176" s="7">
        <v>5</v>
      </c>
      <c r="J176" s="7">
        <v>4</v>
      </c>
      <c r="K176" s="7">
        <v>5</v>
      </c>
      <c r="L176" s="7">
        <v>5</v>
      </c>
      <c r="M176" s="7">
        <v>3</v>
      </c>
      <c r="N176" s="7">
        <v>4</v>
      </c>
      <c r="O176" s="2" t="s">
        <v>37</v>
      </c>
      <c r="P176" s="2" t="s">
        <v>38</v>
      </c>
    </row>
    <row r="177" spans="1:16" x14ac:dyDescent="0.25">
      <c r="A177" s="2" t="s">
        <v>69</v>
      </c>
      <c r="B177" s="2" t="s">
        <v>70</v>
      </c>
      <c r="C177" s="2" t="s">
        <v>52</v>
      </c>
      <c r="D177" s="3">
        <v>207321</v>
      </c>
      <c r="E177" s="7">
        <v>4</v>
      </c>
      <c r="F177" s="7">
        <v>2</v>
      </c>
      <c r="G177" s="7">
        <v>4</v>
      </c>
      <c r="H177" s="7">
        <v>3</v>
      </c>
      <c r="I177" s="7">
        <v>4</v>
      </c>
      <c r="J177" s="7">
        <v>4</v>
      </c>
      <c r="K177" s="7">
        <v>5</v>
      </c>
      <c r="L177" s="7">
        <v>5</v>
      </c>
      <c r="M177" s="7">
        <v>4</v>
      </c>
      <c r="N177" s="7">
        <v>3</v>
      </c>
      <c r="O177" s="2" t="s">
        <v>39</v>
      </c>
      <c r="P177" s="2" t="s">
        <v>40</v>
      </c>
    </row>
    <row r="178" spans="1:16" x14ac:dyDescent="0.25">
      <c r="A178" s="2" t="s">
        <v>69</v>
      </c>
      <c r="B178" s="2" t="s">
        <v>70</v>
      </c>
      <c r="C178" s="2" t="s">
        <v>52</v>
      </c>
      <c r="D178" s="3">
        <v>207321</v>
      </c>
      <c r="E178" s="7">
        <v>3</v>
      </c>
      <c r="F178" s="7">
        <v>2</v>
      </c>
      <c r="G178" s="7">
        <v>4</v>
      </c>
      <c r="H178" s="7">
        <v>3</v>
      </c>
      <c r="I178" s="7">
        <v>2</v>
      </c>
      <c r="J178" s="7">
        <v>2</v>
      </c>
      <c r="K178" s="7">
        <v>3</v>
      </c>
      <c r="L178" s="7">
        <v>3</v>
      </c>
      <c r="M178" s="7">
        <v>4</v>
      </c>
      <c r="N178" s="7">
        <v>3</v>
      </c>
      <c r="O178" s="2" t="s">
        <v>41</v>
      </c>
      <c r="P178" s="2" t="s">
        <v>42</v>
      </c>
    </row>
    <row r="179" spans="1:16" x14ac:dyDescent="0.25">
      <c r="A179" s="2" t="s">
        <v>69</v>
      </c>
      <c r="B179" s="2" t="s">
        <v>70</v>
      </c>
      <c r="C179" s="2" t="s">
        <v>52</v>
      </c>
      <c r="D179" s="3">
        <v>207321</v>
      </c>
      <c r="E179" s="7" t="s">
        <v>43</v>
      </c>
      <c r="F179" s="7" t="s">
        <v>43</v>
      </c>
      <c r="G179" s="7" t="s">
        <v>43</v>
      </c>
      <c r="H179" s="7" t="s">
        <v>43</v>
      </c>
      <c r="I179" s="7" t="s">
        <v>43</v>
      </c>
      <c r="J179" s="7" t="s">
        <v>43</v>
      </c>
      <c r="K179" s="7" t="s">
        <v>43</v>
      </c>
      <c r="L179" s="7" t="s">
        <v>43</v>
      </c>
      <c r="M179" s="7" t="s">
        <v>43</v>
      </c>
      <c r="N179" s="7" t="s">
        <v>43</v>
      </c>
      <c r="O179" s="2" t="s">
        <v>44</v>
      </c>
      <c r="P179" s="2" t="s">
        <v>45</v>
      </c>
    </row>
    <row r="180" spans="1:16" x14ac:dyDescent="0.25">
      <c r="A180" s="2" t="s">
        <v>69</v>
      </c>
      <c r="B180" s="2" t="s">
        <v>70</v>
      </c>
      <c r="C180" s="2" t="s">
        <v>52</v>
      </c>
      <c r="D180" s="3">
        <v>207321</v>
      </c>
      <c r="E180" s="7">
        <v>5</v>
      </c>
      <c r="F180" s="7">
        <v>5</v>
      </c>
      <c r="G180" s="7">
        <v>5</v>
      </c>
      <c r="H180" s="7">
        <v>5</v>
      </c>
      <c r="I180" s="7">
        <v>5</v>
      </c>
      <c r="J180" s="7">
        <v>4</v>
      </c>
      <c r="K180" s="7">
        <v>5</v>
      </c>
      <c r="L180" s="7">
        <v>5</v>
      </c>
      <c r="M180" s="7">
        <v>5</v>
      </c>
      <c r="N180" s="7">
        <v>3</v>
      </c>
      <c r="O180" s="2" t="s">
        <v>46</v>
      </c>
      <c r="P180" s="2" t="s">
        <v>47</v>
      </c>
    </row>
    <row r="181" spans="1:16" x14ac:dyDescent="0.25">
      <c r="A181" s="2" t="s">
        <v>69</v>
      </c>
      <c r="B181" s="2" t="s">
        <v>70</v>
      </c>
      <c r="C181" s="2" t="s">
        <v>52</v>
      </c>
      <c r="D181" s="3">
        <v>207321</v>
      </c>
      <c r="E181" s="7">
        <v>2</v>
      </c>
      <c r="F181" s="7">
        <v>2</v>
      </c>
      <c r="G181" s="7">
        <v>3</v>
      </c>
      <c r="H181" s="7">
        <v>2</v>
      </c>
      <c r="I181" s="7">
        <v>3</v>
      </c>
      <c r="J181" s="7">
        <v>3</v>
      </c>
      <c r="K181" s="7">
        <v>3</v>
      </c>
      <c r="L181" s="7">
        <v>2</v>
      </c>
      <c r="M181" s="7">
        <v>2</v>
      </c>
      <c r="N181" s="7">
        <v>2</v>
      </c>
      <c r="O181" s="2" t="s">
        <v>48</v>
      </c>
      <c r="P181" s="2" t="s">
        <v>49</v>
      </c>
    </row>
    <row r="182" spans="1:16" x14ac:dyDescent="0.25">
      <c r="A182" s="2" t="s">
        <v>71</v>
      </c>
      <c r="B182" s="2" t="s">
        <v>72</v>
      </c>
      <c r="C182" s="2" t="s">
        <v>52</v>
      </c>
      <c r="D182" s="3">
        <v>450000</v>
      </c>
      <c r="E182" s="7">
        <v>4</v>
      </c>
      <c r="F182" s="7">
        <v>3</v>
      </c>
      <c r="G182" s="7">
        <v>2</v>
      </c>
      <c r="H182" s="7">
        <v>3</v>
      </c>
      <c r="I182" s="7">
        <v>3</v>
      </c>
      <c r="J182" s="7">
        <v>3</v>
      </c>
      <c r="K182" s="7">
        <v>4</v>
      </c>
      <c r="L182" s="7">
        <v>4</v>
      </c>
      <c r="M182" s="7">
        <v>4</v>
      </c>
      <c r="N182" s="7">
        <v>3</v>
      </c>
      <c r="O182" s="2" t="s">
        <v>19</v>
      </c>
      <c r="P182" s="2" t="s">
        <v>20</v>
      </c>
    </row>
    <row r="183" spans="1:16" x14ac:dyDescent="0.25">
      <c r="A183" s="2" t="s">
        <v>71</v>
      </c>
      <c r="B183" s="2" t="s">
        <v>72</v>
      </c>
      <c r="C183" s="2" t="s">
        <v>52</v>
      </c>
      <c r="D183" s="3">
        <v>450000</v>
      </c>
      <c r="E183" s="7">
        <v>4</v>
      </c>
      <c r="F183" s="7">
        <v>3</v>
      </c>
      <c r="G183" s="7">
        <v>3</v>
      </c>
      <c r="H183" s="7">
        <v>4</v>
      </c>
      <c r="I183" s="7">
        <v>3</v>
      </c>
      <c r="J183" s="7">
        <v>4</v>
      </c>
      <c r="K183" s="7">
        <v>4</v>
      </c>
      <c r="L183" s="7">
        <v>4</v>
      </c>
      <c r="M183" s="7">
        <v>4</v>
      </c>
      <c r="N183" s="7">
        <v>2</v>
      </c>
      <c r="O183" s="2" t="s">
        <v>21</v>
      </c>
      <c r="P183" s="2" t="s">
        <v>22</v>
      </c>
    </row>
    <row r="184" spans="1:16" x14ac:dyDescent="0.25">
      <c r="A184" s="2" t="s">
        <v>71</v>
      </c>
      <c r="B184" s="2" t="s">
        <v>72</v>
      </c>
      <c r="C184" s="2" t="s">
        <v>52</v>
      </c>
      <c r="D184" s="3">
        <v>450000</v>
      </c>
      <c r="E184" s="7">
        <v>5</v>
      </c>
      <c r="F184" s="7">
        <v>4</v>
      </c>
      <c r="G184" s="7">
        <v>4</v>
      </c>
      <c r="H184" s="7">
        <v>5</v>
      </c>
      <c r="I184" s="7">
        <v>4</v>
      </c>
      <c r="J184" s="7">
        <v>5</v>
      </c>
      <c r="K184" s="7">
        <v>5</v>
      </c>
      <c r="L184" s="7">
        <v>5</v>
      </c>
      <c r="M184" s="7">
        <v>5</v>
      </c>
      <c r="N184" s="7">
        <v>4</v>
      </c>
      <c r="O184" s="2" t="s">
        <v>23</v>
      </c>
      <c r="P184" s="2" t="s">
        <v>24</v>
      </c>
    </row>
    <row r="185" spans="1:16" x14ac:dyDescent="0.25">
      <c r="A185" s="2" t="s">
        <v>71</v>
      </c>
      <c r="B185" s="2" t="s">
        <v>72</v>
      </c>
      <c r="C185" s="2" t="s">
        <v>52</v>
      </c>
      <c r="D185" s="3">
        <v>450000</v>
      </c>
      <c r="E185" s="7">
        <v>4</v>
      </c>
      <c r="F185" s="7">
        <v>3</v>
      </c>
      <c r="G185" s="7">
        <v>3</v>
      </c>
      <c r="H185" s="7">
        <v>3</v>
      </c>
      <c r="I185" s="7">
        <v>3</v>
      </c>
      <c r="J185" s="7">
        <v>3</v>
      </c>
      <c r="K185" s="7">
        <v>4</v>
      </c>
      <c r="L185" s="7">
        <v>4</v>
      </c>
      <c r="M185" s="7">
        <v>3</v>
      </c>
      <c r="N185" s="7">
        <v>2</v>
      </c>
      <c r="O185" s="2" t="s">
        <v>25</v>
      </c>
      <c r="P185" s="2" t="s">
        <v>26</v>
      </c>
    </row>
    <row r="186" spans="1:16" x14ac:dyDescent="0.25">
      <c r="A186" s="2" t="s">
        <v>71</v>
      </c>
      <c r="B186" s="2" t="s">
        <v>72</v>
      </c>
      <c r="C186" s="2" t="s">
        <v>52</v>
      </c>
      <c r="D186" s="3">
        <v>450000</v>
      </c>
      <c r="E186" s="7">
        <v>5</v>
      </c>
      <c r="F186" s="7">
        <v>4</v>
      </c>
      <c r="G186" s="7">
        <v>5</v>
      </c>
      <c r="H186" s="7">
        <v>4</v>
      </c>
      <c r="I186" s="7">
        <v>4</v>
      </c>
      <c r="J186" s="7">
        <v>4</v>
      </c>
      <c r="K186" s="7">
        <v>5</v>
      </c>
      <c r="L186" s="7">
        <v>5</v>
      </c>
      <c r="M186" s="7">
        <v>4</v>
      </c>
      <c r="N186" s="7">
        <v>4</v>
      </c>
      <c r="O186" s="2" t="s">
        <v>27</v>
      </c>
      <c r="P186" s="2" t="s">
        <v>28</v>
      </c>
    </row>
    <row r="187" spans="1:16" x14ac:dyDescent="0.25">
      <c r="A187" s="2" t="s">
        <v>71</v>
      </c>
      <c r="B187" s="2" t="s">
        <v>72</v>
      </c>
      <c r="C187" s="2" t="s">
        <v>52</v>
      </c>
      <c r="D187" s="3">
        <v>450000</v>
      </c>
      <c r="E187" s="7">
        <v>5</v>
      </c>
      <c r="F187" s="7">
        <v>4</v>
      </c>
      <c r="G187" s="7">
        <v>4</v>
      </c>
      <c r="H187" s="7">
        <v>3</v>
      </c>
      <c r="I187" s="7">
        <v>3</v>
      </c>
      <c r="J187" s="7">
        <v>3</v>
      </c>
      <c r="K187" s="7">
        <v>4</v>
      </c>
      <c r="L187" s="7">
        <v>4</v>
      </c>
      <c r="M187" s="7">
        <v>3</v>
      </c>
      <c r="N187" s="7">
        <v>3</v>
      </c>
      <c r="O187" s="2" t="s">
        <v>29</v>
      </c>
      <c r="P187" s="2" t="s">
        <v>30</v>
      </c>
    </row>
    <row r="188" spans="1:16" x14ac:dyDescent="0.25">
      <c r="A188" s="2" t="s">
        <v>71</v>
      </c>
      <c r="B188" s="2" t="s">
        <v>72</v>
      </c>
      <c r="C188" s="2" t="s">
        <v>52</v>
      </c>
      <c r="D188" s="3">
        <v>450000</v>
      </c>
      <c r="E188" s="7" t="s">
        <v>43</v>
      </c>
      <c r="F188" s="7" t="s">
        <v>43</v>
      </c>
      <c r="G188" s="7" t="s">
        <v>43</v>
      </c>
      <c r="H188" s="7" t="s">
        <v>43</v>
      </c>
      <c r="I188" s="7" t="s">
        <v>43</v>
      </c>
      <c r="J188" s="7" t="s">
        <v>43</v>
      </c>
      <c r="K188" s="7" t="s">
        <v>43</v>
      </c>
      <c r="L188" s="7" t="s">
        <v>43</v>
      </c>
      <c r="M188" s="7" t="s">
        <v>43</v>
      </c>
      <c r="N188" s="7" t="s">
        <v>43</v>
      </c>
      <c r="O188" s="2" t="s">
        <v>31</v>
      </c>
      <c r="P188" s="2" t="s">
        <v>32</v>
      </c>
    </row>
    <row r="189" spans="1:16" x14ac:dyDescent="0.25">
      <c r="A189" s="2" t="s">
        <v>71</v>
      </c>
      <c r="B189" s="2" t="s">
        <v>72</v>
      </c>
      <c r="C189" s="2" t="s">
        <v>52</v>
      </c>
      <c r="D189" s="3">
        <v>450000</v>
      </c>
      <c r="E189" s="7">
        <v>5</v>
      </c>
      <c r="F189" s="7">
        <v>5</v>
      </c>
      <c r="G189" s="7">
        <v>5</v>
      </c>
      <c r="H189" s="7">
        <v>5</v>
      </c>
      <c r="I189" s="7">
        <v>5</v>
      </c>
      <c r="J189" s="7">
        <v>4</v>
      </c>
      <c r="K189" s="7">
        <v>5</v>
      </c>
      <c r="L189" s="7">
        <v>5</v>
      </c>
      <c r="M189" s="7">
        <v>4</v>
      </c>
      <c r="N189" s="7">
        <v>5</v>
      </c>
      <c r="O189" s="2" t="s">
        <v>33</v>
      </c>
      <c r="P189" s="2" t="s">
        <v>34</v>
      </c>
    </row>
    <row r="190" spans="1:16" x14ac:dyDescent="0.25">
      <c r="A190" s="2" t="s">
        <v>71</v>
      </c>
      <c r="B190" s="2" t="s">
        <v>72</v>
      </c>
      <c r="C190" s="2" t="s">
        <v>52</v>
      </c>
      <c r="D190" s="3">
        <v>450000</v>
      </c>
      <c r="E190" s="7">
        <v>5</v>
      </c>
      <c r="F190" s="7">
        <v>5</v>
      </c>
      <c r="G190" s="7">
        <v>5</v>
      </c>
      <c r="H190" s="7">
        <v>4</v>
      </c>
      <c r="I190" s="7">
        <v>5</v>
      </c>
      <c r="J190" s="7">
        <v>4</v>
      </c>
      <c r="K190" s="7">
        <v>5</v>
      </c>
      <c r="L190" s="7">
        <v>5</v>
      </c>
      <c r="M190" s="7">
        <v>4</v>
      </c>
      <c r="N190" s="7">
        <v>4</v>
      </c>
      <c r="O190" s="2" t="s">
        <v>35</v>
      </c>
      <c r="P190" s="2" t="s">
        <v>36</v>
      </c>
    </row>
    <row r="191" spans="1:16" x14ac:dyDescent="0.25">
      <c r="A191" s="2" t="s">
        <v>71</v>
      </c>
      <c r="B191" s="2" t="s">
        <v>72</v>
      </c>
      <c r="C191" s="2" t="s">
        <v>52</v>
      </c>
      <c r="D191" s="3">
        <v>450000</v>
      </c>
      <c r="E191" s="7">
        <v>5</v>
      </c>
      <c r="F191" s="7">
        <v>5</v>
      </c>
      <c r="G191" s="7">
        <v>5</v>
      </c>
      <c r="H191" s="7">
        <v>4</v>
      </c>
      <c r="I191" s="7">
        <v>4</v>
      </c>
      <c r="J191" s="7">
        <v>4</v>
      </c>
      <c r="K191" s="7">
        <v>5</v>
      </c>
      <c r="L191" s="7">
        <v>5</v>
      </c>
      <c r="M191" s="7">
        <v>2</v>
      </c>
      <c r="N191" s="7">
        <v>2</v>
      </c>
      <c r="O191" s="2" t="s">
        <v>37</v>
      </c>
      <c r="P191" s="2" t="s">
        <v>38</v>
      </c>
    </row>
    <row r="192" spans="1:16" x14ac:dyDescent="0.25">
      <c r="A192" s="2" t="s">
        <v>71</v>
      </c>
      <c r="B192" s="2" t="s">
        <v>72</v>
      </c>
      <c r="C192" s="2" t="s">
        <v>52</v>
      </c>
      <c r="D192" s="3">
        <v>450000</v>
      </c>
      <c r="E192" s="7">
        <v>4</v>
      </c>
      <c r="F192" s="7">
        <v>3</v>
      </c>
      <c r="G192" s="7">
        <v>4</v>
      </c>
      <c r="H192" s="7">
        <v>3</v>
      </c>
      <c r="I192" s="7">
        <v>2</v>
      </c>
      <c r="J192" s="7">
        <v>3</v>
      </c>
      <c r="K192" s="7">
        <v>5</v>
      </c>
      <c r="L192" s="7">
        <v>5</v>
      </c>
      <c r="M192" s="7">
        <v>3</v>
      </c>
      <c r="N192" s="7">
        <v>3</v>
      </c>
      <c r="O192" s="2" t="s">
        <v>39</v>
      </c>
      <c r="P192" s="2" t="s">
        <v>40</v>
      </c>
    </row>
    <row r="193" spans="1:16" x14ac:dyDescent="0.25">
      <c r="A193" s="2" t="s">
        <v>71</v>
      </c>
      <c r="B193" s="2" t="s">
        <v>72</v>
      </c>
      <c r="C193" s="2" t="s">
        <v>52</v>
      </c>
      <c r="D193" s="3">
        <v>450000</v>
      </c>
      <c r="E193" s="7">
        <v>5</v>
      </c>
      <c r="F193" s="7">
        <v>5</v>
      </c>
      <c r="G193" s="7">
        <v>5</v>
      </c>
      <c r="H193" s="7">
        <v>4</v>
      </c>
      <c r="I193" s="7">
        <v>3</v>
      </c>
      <c r="J193" s="7">
        <v>5</v>
      </c>
      <c r="K193" s="7">
        <v>5</v>
      </c>
      <c r="L193" s="7">
        <v>4</v>
      </c>
      <c r="M193" s="7">
        <v>4</v>
      </c>
      <c r="N193" s="7">
        <v>3</v>
      </c>
      <c r="O193" s="2" t="s">
        <v>41</v>
      </c>
      <c r="P193" s="2" t="s">
        <v>42</v>
      </c>
    </row>
    <row r="194" spans="1:16" x14ac:dyDescent="0.25">
      <c r="A194" s="2" t="s">
        <v>71</v>
      </c>
      <c r="B194" s="2" t="s">
        <v>72</v>
      </c>
      <c r="C194" s="2" t="s">
        <v>52</v>
      </c>
      <c r="D194" s="3">
        <v>450000</v>
      </c>
      <c r="E194" s="7" t="s">
        <v>43</v>
      </c>
      <c r="F194" s="7" t="s">
        <v>43</v>
      </c>
      <c r="G194" s="7" t="s">
        <v>43</v>
      </c>
      <c r="H194" s="7" t="s">
        <v>43</v>
      </c>
      <c r="I194" s="7" t="s">
        <v>43</v>
      </c>
      <c r="J194" s="7" t="s">
        <v>43</v>
      </c>
      <c r="K194" s="7" t="s">
        <v>43</v>
      </c>
      <c r="L194" s="7" t="s">
        <v>43</v>
      </c>
      <c r="M194" s="7" t="s">
        <v>43</v>
      </c>
      <c r="N194" s="7" t="s">
        <v>43</v>
      </c>
      <c r="O194" s="2" t="s">
        <v>44</v>
      </c>
      <c r="P194" s="2" t="s">
        <v>45</v>
      </c>
    </row>
    <row r="195" spans="1:16" x14ac:dyDescent="0.25">
      <c r="A195" s="2" t="s">
        <v>71</v>
      </c>
      <c r="B195" s="2" t="s">
        <v>72</v>
      </c>
      <c r="C195" s="2" t="s">
        <v>52</v>
      </c>
      <c r="D195" s="3">
        <v>450000</v>
      </c>
      <c r="E195" s="7">
        <v>3</v>
      </c>
      <c r="F195" s="7">
        <v>3</v>
      </c>
      <c r="G195" s="7">
        <v>3</v>
      </c>
      <c r="H195" s="7">
        <v>4</v>
      </c>
      <c r="I195" s="7">
        <v>3</v>
      </c>
      <c r="J195" s="7">
        <v>5</v>
      </c>
      <c r="K195" s="7">
        <v>4</v>
      </c>
      <c r="L195" s="7">
        <v>4</v>
      </c>
      <c r="M195" s="7">
        <v>5</v>
      </c>
      <c r="N195" s="7">
        <v>2</v>
      </c>
      <c r="O195" s="2" t="s">
        <v>46</v>
      </c>
      <c r="P195" s="2" t="s">
        <v>47</v>
      </c>
    </row>
    <row r="196" spans="1:16" x14ac:dyDescent="0.25">
      <c r="A196" s="2" t="s">
        <v>71</v>
      </c>
      <c r="B196" s="2" t="s">
        <v>72</v>
      </c>
      <c r="C196" s="2" t="s">
        <v>52</v>
      </c>
      <c r="D196" s="3">
        <v>450000</v>
      </c>
      <c r="E196" s="7">
        <v>4</v>
      </c>
      <c r="F196" s="7">
        <v>3</v>
      </c>
      <c r="G196" s="7">
        <v>3</v>
      </c>
      <c r="H196" s="7">
        <v>3</v>
      </c>
      <c r="I196" s="7">
        <v>3</v>
      </c>
      <c r="J196" s="7">
        <v>3</v>
      </c>
      <c r="K196" s="7">
        <v>3</v>
      </c>
      <c r="L196" s="7">
        <v>3</v>
      </c>
      <c r="M196" s="7">
        <v>3</v>
      </c>
      <c r="N196" s="7">
        <v>3</v>
      </c>
      <c r="O196" s="2" t="s">
        <v>48</v>
      </c>
      <c r="P196" s="2" t="s">
        <v>49</v>
      </c>
    </row>
    <row r="197" spans="1:16" x14ac:dyDescent="0.25">
      <c r="A197" s="2" t="s">
        <v>73</v>
      </c>
      <c r="B197" s="2" t="s">
        <v>74</v>
      </c>
      <c r="C197" s="2" t="s">
        <v>18</v>
      </c>
      <c r="D197" s="3">
        <v>18550</v>
      </c>
      <c r="E197" s="7">
        <v>4</v>
      </c>
      <c r="F197" s="7">
        <v>2</v>
      </c>
      <c r="G197" s="7">
        <v>5</v>
      </c>
      <c r="H197" s="7">
        <v>4</v>
      </c>
      <c r="I197" s="7">
        <v>4</v>
      </c>
      <c r="J197" s="7">
        <v>3</v>
      </c>
      <c r="K197" s="7">
        <v>4</v>
      </c>
      <c r="L197" s="7">
        <v>3</v>
      </c>
      <c r="M197" s="7">
        <v>4</v>
      </c>
      <c r="N197" s="7">
        <v>4</v>
      </c>
      <c r="O197" s="2" t="s">
        <v>19</v>
      </c>
      <c r="P197" s="2" t="s">
        <v>20</v>
      </c>
    </row>
    <row r="198" spans="1:16" x14ac:dyDescent="0.25">
      <c r="A198" s="2" t="s">
        <v>73</v>
      </c>
      <c r="B198" s="2" t="s">
        <v>74</v>
      </c>
      <c r="C198" s="2" t="s">
        <v>18</v>
      </c>
      <c r="D198" s="3">
        <v>18550</v>
      </c>
      <c r="E198" s="7">
        <v>5</v>
      </c>
      <c r="F198" s="7">
        <v>4</v>
      </c>
      <c r="G198" s="7">
        <v>4</v>
      </c>
      <c r="H198" s="7">
        <v>4</v>
      </c>
      <c r="I198" s="7">
        <v>4</v>
      </c>
      <c r="J198" s="7">
        <v>4</v>
      </c>
      <c r="K198" s="7">
        <v>4</v>
      </c>
      <c r="L198" s="7">
        <v>4</v>
      </c>
      <c r="M198" s="7">
        <v>4</v>
      </c>
      <c r="N198" s="7">
        <v>4</v>
      </c>
      <c r="O198" s="2" t="s">
        <v>21</v>
      </c>
      <c r="P198" s="2" t="s">
        <v>22</v>
      </c>
    </row>
    <row r="199" spans="1:16" x14ac:dyDescent="0.25">
      <c r="A199" s="2" t="s">
        <v>73</v>
      </c>
      <c r="B199" s="2" t="s">
        <v>74</v>
      </c>
      <c r="C199" s="2" t="s">
        <v>18</v>
      </c>
      <c r="D199" s="3">
        <v>18550</v>
      </c>
      <c r="E199" s="7">
        <v>5</v>
      </c>
      <c r="F199" s="7">
        <v>4</v>
      </c>
      <c r="G199" s="7">
        <v>5</v>
      </c>
      <c r="H199" s="7">
        <v>5</v>
      </c>
      <c r="I199" s="7">
        <v>5</v>
      </c>
      <c r="J199" s="7">
        <v>5</v>
      </c>
      <c r="K199" s="7">
        <v>5</v>
      </c>
      <c r="L199" s="7">
        <v>4</v>
      </c>
      <c r="M199" s="7">
        <v>5</v>
      </c>
      <c r="N199" s="7">
        <v>4</v>
      </c>
      <c r="O199" s="2" t="s">
        <v>23</v>
      </c>
      <c r="P199" s="2" t="s">
        <v>24</v>
      </c>
    </row>
    <row r="200" spans="1:16" x14ac:dyDescent="0.25">
      <c r="A200" s="2" t="s">
        <v>73</v>
      </c>
      <c r="B200" s="2" t="s">
        <v>74</v>
      </c>
      <c r="C200" s="2" t="s">
        <v>18</v>
      </c>
      <c r="D200" s="3">
        <v>18550</v>
      </c>
      <c r="E200" s="7">
        <v>5</v>
      </c>
      <c r="F200" s="7">
        <v>3</v>
      </c>
      <c r="G200" s="7">
        <v>3</v>
      </c>
      <c r="H200" s="7">
        <v>3</v>
      </c>
      <c r="I200" s="7">
        <v>3</v>
      </c>
      <c r="J200" s="7">
        <v>3</v>
      </c>
      <c r="K200" s="7">
        <v>3</v>
      </c>
      <c r="L200" s="7">
        <v>3</v>
      </c>
      <c r="M200" s="7">
        <v>3</v>
      </c>
      <c r="N200" s="7">
        <v>3</v>
      </c>
      <c r="O200" s="2" t="s">
        <v>25</v>
      </c>
      <c r="P200" s="2" t="s">
        <v>26</v>
      </c>
    </row>
    <row r="201" spans="1:16" x14ac:dyDescent="0.25">
      <c r="A201" s="2" t="s">
        <v>73</v>
      </c>
      <c r="B201" s="2" t="s">
        <v>74</v>
      </c>
      <c r="C201" s="2" t="s">
        <v>18</v>
      </c>
      <c r="D201" s="3">
        <v>18550</v>
      </c>
      <c r="E201" s="7">
        <v>5</v>
      </c>
      <c r="F201" s="7">
        <v>5</v>
      </c>
      <c r="G201" s="7">
        <v>5</v>
      </c>
      <c r="H201" s="7">
        <v>5</v>
      </c>
      <c r="I201" s="7">
        <v>4</v>
      </c>
      <c r="J201" s="7">
        <v>4</v>
      </c>
      <c r="K201" s="7">
        <v>5</v>
      </c>
      <c r="L201" s="7">
        <v>4</v>
      </c>
      <c r="M201" s="7">
        <v>5</v>
      </c>
      <c r="N201" s="7">
        <v>5</v>
      </c>
      <c r="O201" s="2" t="s">
        <v>27</v>
      </c>
      <c r="P201" s="2" t="s">
        <v>28</v>
      </c>
    </row>
    <row r="202" spans="1:16" x14ac:dyDescent="0.25">
      <c r="A202" s="2" t="s">
        <v>73</v>
      </c>
      <c r="B202" s="2" t="s">
        <v>74</v>
      </c>
      <c r="C202" s="2" t="s">
        <v>18</v>
      </c>
      <c r="D202" s="3">
        <v>18550</v>
      </c>
      <c r="E202" s="7">
        <v>4</v>
      </c>
      <c r="F202" s="7">
        <v>4</v>
      </c>
      <c r="G202" s="7">
        <v>3</v>
      </c>
      <c r="H202" s="7">
        <v>4</v>
      </c>
      <c r="I202" s="7">
        <v>3</v>
      </c>
      <c r="J202" s="7">
        <v>3</v>
      </c>
      <c r="K202" s="7">
        <v>4</v>
      </c>
      <c r="L202" s="7">
        <v>4</v>
      </c>
      <c r="M202" s="7">
        <v>3</v>
      </c>
      <c r="N202" s="7">
        <v>3</v>
      </c>
      <c r="O202" s="2" t="s">
        <v>29</v>
      </c>
      <c r="P202" s="2" t="s">
        <v>30</v>
      </c>
    </row>
    <row r="203" spans="1:16" x14ac:dyDescent="0.25">
      <c r="A203" s="2" t="s">
        <v>73</v>
      </c>
      <c r="B203" s="2" t="s">
        <v>74</v>
      </c>
      <c r="C203" s="2" t="s">
        <v>18</v>
      </c>
      <c r="D203" s="3">
        <v>18550</v>
      </c>
      <c r="E203" s="7" t="s">
        <v>43</v>
      </c>
      <c r="F203" s="7" t="s">
        <v>43</v>
      </c>
      <c r="G203" s="7" t="s">
        <v>43</v>
      </c>
      <c r="H203" s="7" t="s">
        <v>43</v>
      </c>
      <c r="I203" s="7" t="s">
        <v>43</v>
      </c>
      <c r="J203" s="7" t="s">
        <v>43</v>
      </c>
      <c r="K203" s="7" t="s">
        <v>43</v>
      </c>
      <c r="L203" s="7" t="s">
        <v>43</v>
      </c>
      <c r="M203" s="7" t="s">
        <v>43</v>
      </c>
      <c r="N203" s="7" t="s">
        <v>43</v>
      </c>
      <c r="O203" s="2" t="s">
        <v>31</v>
      </c>
      <c r="P203" s="2" t="s">
        <v>32</v>
      </c>
    </row>
    <row r="204" spans="1:16" x14ac:dyDescent="0.25">
      <c r="A204" s="2" t="s">
        <v>73</v>
      </c>
      <c r="B204" s="2" t="s">
        <v>74</v>
      </c>
      <c r="C204" s="2" t="s">
        <v>18</v>
      </c>
      <c r="D204" s="3">
        <v>18550</v>
      </c>
      <c r="E204" s="7">
        <v>5</v>
      </c>
      <c r="F204" s="7">
        <v>4</v>
      </c>
      <c r="G204" s="7">
        <v>5</v>
      </c>
      <c r="H204" s="7">
        <v>4</v>
      </c>
      <c r="I204" s="7">
        <v>5</v>
      </c>
      <c r="J204" s="7">
        <v>5</v>
      </c>
      <c r="K204" s="7">
        <v>5</v>
      </c>
      <c r="L204" s="7">
        <v>5</v>
      </c>
      <c r="M204" s="7">
        <v>5</v>
      </c>
      <c r="N204" s="7">
        <v>5</v>
      </c>
      <c r="O204" s="2" t="s">
        <v>33</v>
      </c>
      <c r="P204" s="2" t="s">
        <v>34</v>
      </c>
    </row>
    <row r="205" spans="1:16" x14ac:dyDescent="0.25">
      <c r="A205" s="2" t="s">
        <v>73</v>
      </c>
      <c r="B205" s="2" t="s">
        <v>74</v>
      </c>
      <c r="C205" s="2" t="s">
        <v>18</v>
      </c>
      <c r="D205" s="3">
        <v>18550</v>
      </c>
      <c r="E205" s="7">
        <v>5</v>
      </c>
      <c r="F205" s="7">
        <v>4</v>
      </c>
      <c r="G205" s="7">
        <v>4</v>
      </c>
      <c r="H205" s="7">
        <v>4</v>
      </c>
      <c r="I205" s="7">
        <v>4</v>
      </c>
      <c r="J205" s="7">
        <v>3</v>
      </c>
      <c r="K205" s="7">
        <v>3</v>
      </c>
      <c r="L205" s="7">
        <v>2</v>
      </c>
      <c r="M205" s="7">
        <v>5</v>
      </c>
      <c r="N205" s="7">
        <v>5</v>
      </c>
      <c r="O205" s="2" t="s">
        <v>35</v>
      </c>
      <c r="P205" s="2" t="s">
        <v>36</v>
      </c>
    </row>
    <row r="206" spans="1:16" x14ac:dyDescent="0.25">
      <c r="A206" s="2" t="s">
        <v>73</v>
      </c>
      <c r="B206" s="2" t="s">
        <v>74</v>
      </c>
      <c r="C206" s="2" t="s">
        <v>18</v>
      </c>
      <c r="D206" s="3">
        <v>18550</v>
      </c>
      <c r="E206" s="7">
        <v>5</v>
      </c>
      <c r="F206" s="7">
        <v>5</v>
      </c>
      <c r="G206" s="7">
        <v>5</v>
      </c>
      <c r="H206" s="7">
        <v>5</v>
      </c>
      <c r="I206" s="7">
        <v>5</v>
      </c>
      <c r="J206" s="7">
        <v>5</v>
      </c>
      <c r="K206" s="7">
        <v>5</v>
      </c>
      <c r="L206" s="7">
        <v>5</v>
      </c>
      <c r="M206" s="7">
        <v>5</v>
      </c>
      <c r="N206" s="7">
        <v>5</v>
      </c>
      <c r="O206" s="2" t="s">
        <v>37</v>
      </c>
      <c r="P206" s="2" t="s">
        <v>38</v>
      </c>
    </row>
    <row r="207" spans="1:16" x14ac:dyDescent="0.25">
      <c r="A207" s="2" t="s">
        <v>73</v>
      </c>
      <c r="B207" s="2" t="s">
        <v>74</v>
      </c>
      <c r="C207" s="2" t="s">
        <v>18</v>
      </c>
      <c r="D207" s="3">
        <v>18550</v>
      </c>
      <c r="E207" s="7">
        <v>5</v>
      </c>
      <c r="F207" s="7">
        <v>4</v>
      </c>
      <c r="G207" s="7">
        <v>5</v>
      </c>
      <c r="H207" s="7">
        <v>4</v>
      </c>
      <c r="I207" s="7">
        <v>5</v>
      </c>
      <c r="J207" s="7">
        <v>4</v>
      </c>
      <c r="K207" s="7">
        <v>5</v>
      </c>
      <c r="L207" s="7">
        <v>4</v>
      </c>
      <c r="M207" s="7">
        <v>5</v>
      </c>
      <c r="N207" s="7">
        <v>3</v>
      </c>
      <c r="O207" s="2" t="s">
        <v>39</v>
      </c>
      <c r="P207" s="2" t="s">
        <v>40</v>
      </c>
    </row>
    <row r="208" spans="1:16" x14ac:dyDescent="0.25">
      <c r="A208" s="2" t="s">
        <v>73</v>
      </c>
      <c r="B208" s="2" t="s">
        <v>74</v>
      </c>
      <c r="C208" s="2" t="s">
        <v>18</v>
      </c>
      <c r="D208" s="3">
        <v>18550</v>
      </c>
      <c r="E208" s="7">
        <v>5</v>
      </c>
      <c r="F208" s="7">
        <v>4</v>
      </c>
      <c r="G208" s="7">
        <v>4</v>
      </c>
      <c r="H208" s="7">
        <v>5</v>
      </c>
      <c r="I208" s="7">
        <v>4</v>
      </c>
      <c r="J208" s="7">
        <v>5</v>
      </c>
      <c r="K208" s="7">
        <v>5</v>
      </c>
      <c r="L208" s="7">
        <v>5</v>
      </c>
      <c r="M208" s="7">
        <v>5</v>
      </c>
      <c r="N208" s="7">
        <v>5</v>
      </c>
      <c r="O208" s="2" t="s">
        <v>41</v>
      </c>
      <c r="P208" s="2" t="s">
        <v>42</v>
      </c>
    </row>
    <row r="209" spans="1:16" x14ac:dyDescent="0.25">
      <c r="A209" s="2" t="s">
        <v>73</v>
      </c>
      <c r="B209" s="2" t="s">
        <v>74</v>
      </c>
      <c r="C209" s="2" t="s">
        <v>18</v>
      </c>
      <c r="D209" s="3">
        <v>18550</v>
      </c>
      <c r="E209" s="7" t="s">
        <v>43</v>
      </c>
      <c r="F209" s="7" t="s">
        <v>43</v>
      </c>
      <c r="G209" s="7" t="s">
        <v>43</v>
      </c>
      <c r="H209" s="7" t="s">
        <v>43</v>
      </c>
      <c r="I209" s="7" t="s">
        <v>43</v>
      </c>
      <c r="J209" s="7" t="s">
        <v>43</v>
      </c>
      <c r="K209" s="7" t="s">
        <v>43</v>
      </c>
      <c r="L209" s="7" t="s">
        <v>43</v>
      </c>
      <c r="M209" s="7" t="s">
        <v>43</v>
      </c>
      <c r="N209" s="7" t="s">
        <v>43</v>
      </c>
      <c r="O209" s="2" t="s">
        <v>44</v>
      </c>
      <c r="P209" s="2" t="s">
        <v>45</v>
      </c>
    </row>
    <row r="210" spans="1:16" x14ac:dyDescent="0.25">
      <c r="A210" s="2" t="s">
        <v>73</v>
      </c>
      <c r="B210" s="2" t="s">
        <v>74</v>
      </c>
      <c r="C210" s="2" t="s">
        <v>18</v>
      </c>
      <c r="D210" s="3">
        <v>18550</v>
      </c>
      <c r="E210" s="7">
        <v>5</v>
      </c>
      <c r="F210" s="7">
        <v>4</v>
      </c>
      <c r="G210" s="7">
        <v>4</v>
      </c>
      <c r="H210" s="7">
        <v>3</v>
      </c>
      <c r="I210" s="7">
        <v>4</v>
      </c>
      <c r="J210" s="7">
        <v>5</v>
      </c>
      <c r="K210" s="7">
        <v>4</v>
      </c>
      <c r="L210" s="7">
        <v>3</v>
      </c>
      <c r="M210" s="7">
        <v>5</v>
      </c>
      <c r="N210" s="7">
        <v>4</v>
      </c>
      <c r="O210" s="2" t="s">
        <v>46</v>
      </c>
      <c r="P210" s="2" t="s">
        <v>47</v>
      </c>
    </row>
    <row r="211" spans="1:16" x14ac:dyDescent="0.25">
      <c r="A211" s="2" t="s">
        <v>73</v>
      </c>
      <c r="B211" s="2" t="s">
        <v>74</v>
      </c>
      <c r="C211" s="2" t="s">
        <v>18</v>
      </c>
      <c r="D211" s="3">
        <v>18550</v>
      </c>
      <c r="E211" s="7">
        <v>5</v>
      </c>
      <c r="F211" s="7">
        <v>4</v>
      </c>
      <c r="G211" s="7">
        <v>4</v>
      </c>
      <c r="H211" s="7">
        <v>4</v>
      </c>
      <c r="I211" s="7">
        <v>4</v>
      </c>
      <c r="J211" s="7">
        <v>5</v>
      </c>
      <c r="K211" s="7">
        <v>4</v>
      </c>
      <c r="L211" s="7">
        <v>4</v>
      </c>
      <c r="M211" s="7">
        <v>5</v>
      </c>
      <c r="N211" s="7">
        <v>4</v>
      </c>
      <c r="O211" s="2" t="s">
        <v>48</v>
      </c>
      <c r="P211" s="2" t="s">
        <v>49</v>
      </c>
    </row>
    <row r="212" spans="1:16" x14ac:dyDescent="0.25">
      <c r="A212" s="2" t="s">
        <v>75</v>
      </c>
      <c r="B212" s="2" t="s">
        <v>76</v>
      </c>
      <c r="C212" s="2" t="s">
        <v>77</v>
      </c>
      <c r="D212" s="3">
        <v>104144</v>
      </c>
      <c r="E212" s="7">
        <v>4</v>
      </c>
      <c r="F212" s="7">
        <v>4</v>
      </c>
      <c r="G212" s="7">
        <v>3</v>
      </c>
      <c r="H212" s="7">
        <v>3</v>
      </c>
      <c r="I212" s="7">
        <v>3</v>
      </c>
      <c r="J212" s="7">
        <v>4</v>
      </c>
      <c r="K212" s="7">
        <v>5</v>
      </c>
      <c r="L212" s="7">
        <v>4</v>
      </c>
      <c r="M212" s="7">
        <v>4</v>
      </c>
      <c r="N212" s="7">
        <v>3</v>
      </c>
      <c r="O212" s="2" t="s">
        <v>19</v>
      </c>
      <c r="P212" s="2" t="s">
        <v>20</v>
      </c>
    </row>
    <row r="213" spans="1:16" x14ac:dyDescent="0.25">
      <c r="A213" s="2" t="s">
        <v>75</v>
      </c>
      <c r="B213" s="2" t="s">
        <v>76</v>
      </c>
      <c r="C213" s="2" t="s">
        <v>77</v>
      </c>
      <c r="D213" s="3">
        <v>104144</v>
      </c>
      <c r="E213" s="7">
        <v>4</v>
      </c>
      <c r="F213" s="7">
        <v>4</v>
      </c>
      <c r="G213" s="7">
        <v>4</v>
      </c>
      <c r="H213" s="7">
        <v>4</v>
      </c>
      <c r="I213" s="7">
        <v>4</v>
      </c>
      <c r="J213" s="7">
        <v>4</v>
      </c>
      <c r="K213" s="7">
        <v>4</v>
      </c>
      <c r="L213" s="7">
        <v>4</v>
      </c>
      <c r="M213" s="7">
        <v>4</v>
      </c>
      <c r="N213" s="7">
        <v>3</v>
      </c>
      <c r="O213" s="2" t="s">
        <v>21</v>
      </c>
      <c r="P213" s="2" t="s">
        <v>22</v>
      </c>
    </row>
    <row r="214" spans="1:16" x14ac:dyDescent="0.25">
      <c r="A214" s="2" t="s">
        <v>75</v>
      </c>
      <c r="B214" s="2" t="s">
        <v>76</v>
      </c>
      <c r="C214" s="2" t="s">
        <v>77</v>
      </c>
      <c r="D214" s="3">
        <v>104144</v>
      </c>
      <c r="E214" s="7">
        <v>5</v>
      </c>
      <c r="F214" s="7">
        <v>5</v>
      </c>
      <c r="G214" s="7">
        <v>4</v>
      </c>
      <c r="H214" s="7">
        <v>5</v>
      </c>
      <c r="I214" s="7">
        <v>4</v>
      </c>
      <c r="J214" s="7">
        <v>4</v>
      </c>
      <c r="K214" s="7">
        <v>5</v>
      </c>
      <c r="L214" s="7">
        <v>4</v>
      </c>
      <c r="M214" s="7">
        <v>4</v>
      </c>
      <c r="N214" s="7">
        <v>4</v>
      </c>
      <c r="O214" s="2" t="s">
        <v>23</v>
      </c>
      <c r="P214" s="2" t="s">
        <v>24</v>
      </c>
    </row>
    <row r="215" spans="1:16" x14ac:dyDescent="0.25">
      <c r="A215" s="2" t="s">
        <v>75</v>
      </c>
      <c r="B215" s="2" t="s">
        <v>76</v>
      </c>
      <c r="C215" s="2" t="s">
        <v>77</v>
      </c>
      <c r="D215" s="3">
        <v>104144</v>
      </c>
      <c r="E215" s="7">
        <v>5</v>
      </c>
      <c r="F215" s="7">
        <v>5</v>
      </c>
      <c r="G215" s="7">
        <v>5</v>
      </c>
      <c r="H215" s="7">
        <v>5</v>
      </c>
      <c r="I215" s="7">
        <v>5</v>
      </c>
      <c r="J215" s="7">
        <v>5</v>
      </c>
      <c r="K215" s="7">
        <v>5</v>
      </c>
      <c r="L215" s="7">
        <v>5</v>
      </c>
      <c r="M215" s="7">
        <v>5</v>
      </c>
      <c r="N215" s="7">
        <v>5</v>
      </c>
      <c r="O215" s="2" t="s">
        <v>25</v>
      </c>
      <c r="P215" s="2" t="s">
        <v>26</v>
      </c>
    </row>
    <row r="216" spans="1:16" x14ac:dyDescent="0.25">
      <c r="A216" s="2" t="s">
        <v>75</v>
      </c>
      <c r="B216" s="2" t="s">
        <v>76</v>
      </c>
      <c r="C216" s="2" t="s">
        <v>77</v>
      </c>
      <c r="D216" s="3">
        <v>104144</v>
      </c>
      <c r="E216" s="7">
        <v>5</v>
      </c>
      <c r="F216" s="7">
        <v>5</v>
      </c>
      <c r="G216" s="7">
        <v>4</v>
      </c>
      <c r="H216" s="7">
        <v>5</v>
      </c>
      <c r="I216" s="7">
        <v>5</v>
      </c>
      <c r="J216" s="7">
        <v>5</v>
      </c>
      <c r="K216" s="7">
        <v>5</v>
      </c>
      <c r="L216" s="7">
        <v>5</v>
      </c>
      <c r="M216" s="7">
        <v>4</v>
      </c>
      <c r="N216" s="7">
        <v>4</v>
      </c>
      <c r="O216" s="2" t="s">
        <v>27</v>
      </c>
      <c r="P216" s="2" t="s">
        <v>28</v>
      </c>
    </row>
    <row r="217" spans="1:16" x14ac:dyDescent="0.25">
      <c r="A217" s="2" t="s">
        <v>75</v>
      </c>
      <c r="B217" s="2" t="s">
        <v>76</v>
      </c>
      <c r="C217" s="2" t="s">
        <v>77</v>
      </c>
      <c r="D217" s="3">
        <v>104144</v>
      </c>
      <c r="E217" s="7">
        <v>5</v>
      </c>
      <c r="F217" s="7">
        <v>5</v>
      </c>
      <c r="G217" s="7">
        <v>4</v>
      </c>
      <c r="H217" s="7">
        <v>5</v>
      </c>
      <c r="I217" s="7">
        <v>4</v>
      </c>
      <c r="J217" s="7">
        <v>4</v>
      </c>
      <c r="K217" s="7">
        <v>5</v>
      </c>
      <c r="L217" s="7">
        <v>5</v>
      </c>
      <c r="M217" s="7">
        <v>4</v>
      </c>
      <c r="N217" s="7">
        <v>4</v>
      </c>
      <c r="O217" s="2" t="s">
        <v>29</v>
      </c>
      <c r="P217" s="2" t="s">
        <v>30</v>
      </c>
    </row>
    <row r="218" spans="1:16" x14ac:dyDescent="0.25">
      <c r="A218" s="2" t="s">
        <v>75</v>
      </c>
      <c r="B218" s="2" t="s">
        <v>76</v>
      </c>
      <c r="C218" s="2" t="s">
        <v>77</v>
      </c>
      <c r="D218" s="3">
        <v>104144</v>
      </c>
      <c r="E218" s="7" t="s">
        <v>43</v>
      </c>
      <c r="F218" s="7" t="s">
        <v>43</v>
      </c>
      <c r="G218" s="7" t="s">
        <v>43</v>
      </c>
      <c r="H218" s="7" t="s">
        <v>43</v>
      </c>
      <c r="I218" s="7" t="s">
        <v>43</v>
      </c>
      <c r="J218" s="7" t="s">
        <v>43</v>
      </c>
      <c r="K218" s="7" t="s">
        <v>43</v>
      </c>
      <c r="L218" s="7" t="s">
        <v>43</v>
      </c>
      <c r="M218" s="7" t="s">
        <v>43</v>
      </c>
      <c r="N218" s="7" t="s">
        <v>43</v>
      </c>
      <c r="O218" s="2" t="s">
        <v>31</v>
      </c>
      <c r="P218" s="2" t="s">
        <v>32</v>
      </c>
    </row>
    <row r="219" spans="1:16" x14ac:dyDescent="0.25">
      <c r="A219" s="2" t="s">
        <v>75</v>
      </c>
      <c r="B219" s="2" t="s">
        <v>76</v>
      </c>
      <c r="C219" s="2" t="s">
        <v>77</v>
      </c>
      <c r="D219" s="3">
        <v>104144</v>
      </c>
      <c r="E219" s="7">
        <v>5</v>
      </c>
      <c r="F219" s="7">
        <v>5</v>
      </c>
      <c r="G219" s="7">
        <v>5</v>
      </c>
      <c r="H219" s="7">
        <v>5</v>
      </c>
      <c r="I219" s="7">
        <v>5</v>
      </c>
      <c r="J219" s="7">
        <v>5</v>
      </c>
      <c r="K219" s="7">
        <v>4</v>
      </c>
      <c r="L219" s="7">
        <v>5</v>
      </c>
      <c r="M219" s="7">
        <v>5</v>
      </c>
      <c r="N219" s="7">
        <v>5</v>
      </c>
      <c r="O219" s="2" t="s">
        <v>33</v>
      </c>
      <c r="P219" s="2" t="s">
        <v>34</v>
      </c>
    </row>
    <row r="220" spans="1:16" x14ac:dyDescent="0.25">
      <c r="A220" s="2" t="s">
        <v>75</v>
      </c>
      <c r="B220" s="2" t="s">
        <v>76</v>
      </c>
      <c r="C220" s="2" t="s">
        <v>77</v>
      </c>
      <c r="D220" s="3">
        <v>104144</v>
      </c>
      <c r="E220" s="7">
        <v>4</v>
      </c>
      <c r="F220" s="7">
        <v>5</v>
      </c>
      <c r="G220" s="7">
        <v>4</v>
      </c>
      <c r="H220" s="7">
        <v>4</v>
      </c>
      <c r="I220" s="7">
        <v>5</v>
      </c>
      <c r="J220" s="7">
        <v>4</v>
      </c>
      <c r="K220" s="7">
        <v>5</v>
      </c>
      <c r="L220" s="7">
        <v>5</v>
      </c>
      <c r="M220" s="7">
        <v>5</v>
      </c>
      <c r="N220" s="7">
        <v>4</v>
      </c>
      <c r="O220" s="2" t="s">
        <v>35</v>
      </c>
      <c r="P220" s="2" t="s">
        <v>36</v>
      </c>
    </row>
    <row r="221" spans="1:16" x14ac:dyDescent="0.25">
      <c r="A221" s="2" t="s">
        <v>75</v>
      </c>
      <c r="B221" s="2" t="s">
        <v>76</v>
      </c>
      <c r="C221" s="2" t="s">
        <v>77</v>
      </c>
      <c r="D221" s="3">
        <v>104144</v>
      </c>
      <c r="E221" s="7">
        <v>5</v>
      </c>
      <c r="F221" s="7">
        <v>5</v>
      </c>
      <c r="G221" s="7">
        <v>5</v>
      </c>
      <c r="H221" s="7">
        <v>5</v>
      </c>
      <c r="I221" s="7">
        <v>5</v>
      </c>
      <c r="J221" s="7">
        <v>5</v>
      </c>
      <c r="K221" s="7">
        <v>5</v>
      </c>
      <c r="L221" s="7">
        <v>5</v>
      </c>
      <c r="M221" s="7">
        <v>5</v>
      </c>
      <c r="N221" s="7">
        <v>4</v>
      </c>
      <c r="O221" s="2" t="s">
        <v>37</v>
      </c>
      <c r="P221" s="2" t="s">
        <v>38</v>
      </c>
    </row>
    <row r="222" spans="1:16" x14ac:dyDescent="0.25">
      <c r="A222" s="2" t="s">
        <v>75</v>
      </c>
      <c r="B222" s="2" t="s">
        <v>76</v>
      </c>
      <c r="C222" s="2" t="s">
        <v>77</v>
      </c>
      <c r="D222" s="3">
        <v>104144</v>
      </c>
      <c r="E222" s="7">
        <v>5</v>
      </c>
      <c r="F222" s="7">
        <v>5</v>
      </c>
      <c r="G222" s="7">
        <v>5</v>
      </c>
      <c r="H222" s="7">
        <v>5</v>
      </c>
      <c r="I222" s="7">
        <v>5</v>
      </c>
      <c r="J222" s="7">
        <v>4</v>
      </c>
      <c r="K222" s="7">
        <v>5</v>
      </c>
      <c r="L222" s="7">
        <v>5</v>
      </c>
      <c r="M222" s="7">
        <v>4</v>
      </c>
      <c r="N222" s="7">
        <v>4</v>
      </c>
      <c r="O222" s="2" t="s">
        <v>39</v>
      </c>
      <c r="P222" s="2" t="s">
        <v>40</v>
      </c>
    </row>
    <row r="223" spans="1:16" x14ac:dyDescent="0.25">
      <c r="A223" s="2" t="s">
        <v>75</v>
      </c>
      <c r="B223" s="2" t="s">
        <v>76</v>
      </c>
      <c r="C223" s="2" t="s">
        <v>77</v>
      </c>
      <c r="D223" s="3">
        <v>104144</v>
      </c>
      <c r="E223" s="7">
        <v>5</v>
      </c>
      <c r="F223" s="7">
        <v>5</v>
      </c>
      <c r="G223" s="7">
        <v>5</v>
      </c>
      <c r="H223" s="7">
        <v>5</v>
      </c>
      <c r="I223" s="7">
        <v>5</v>
      </c>
      <c r="J223" s="7">
        <v>5</v>
      </c>
      <c r="K223" s="7">
        <v>5</v>
      </c>
      <c r="L223" s="7">
        <v>5</v>
      </c>
      <c r="M223" s="7">
        <v>3</v>
      </c>
      <c r="N223" s="7">
        <v>3</v>
      </c>
      <c r="O223" s="2" t="s">
        <v>41</v>
      </c>
      <c r="P223" s="2" t="s">
        <v>42</v>
      </c>
    </row>
    <row r="224" spans="1:16" x14ac:dyDescent="0.25">
      <c r="A224" s="2" t="s">
        <v>75</v>
      </c>
      <c r="B224" s="2" t="s">
        <v>76</v>
      </c>
      <c r="C224" s="2" t="s">
        <v>77</v>
      </c>
      <c r="D224" s="3">
        <v>104144</v>
      </c>
      <c r="E224" s="7" t="s">
        <v>43</v>
      </c>
      <c r="F224" s="7" t="s">
        <v>43</v>
      </c>
      <c r="G224" s="7" t="s">
        <v>43</v>
      </c>
      <c r="H224" s="7" t="s">
        <v>43</v>
      </c>
      <c r="I224" s="7" t="s">
        <v>43</v>
      </c>
      <c r="J224" s="7" t="s">
        <v>43</v>
      </c>
      <c r="K224" s="7" t="s">
        <v>43</v>
      </c>
      <c r="L224" s="7" t="s">
        <v>43</v>
      </c>
      <c r="M224" s="7" t="s">
        <v>43</v>
      </c>
      <c r="N224" s="7" t="s">
        <v>43</v>
      </c>
      <c r="O224" s="2" t="s">
        <v>44</v>
      </c>
      <c r="P224" s="2" t="s">
        <v>45</v>
      </c>
    </row>
    <row r="225" spans="1:16" x14ac:dyDescent="0.25">
      <c r="A225" s="2" t="s">
        <v>75</v>
      </c>
      <c r="B225" s="2" t="s">
        <v>76</v>
      </c>
      <c r="C225" s="2" t="s">
        <v>77</v>
      </c>
      <c r="D225" s="3">
        <v>104144</v>
      </c>
      <c r="E225" s="7">
        <v>5</v>
      </c>
      <c r="F225" s="7">
        <v>5</v>
      </c>
      <c r="G225" s="7">
        <v>5</v>
      </c>
      <c r="H225" s="7">
        <v>5</v>
      </c>
      <c r="I225" s="7">
        <v>5</v>
      </c>
      <c r="J225" s="7">
        <v>5</v>
      </c>
      <c r="K225" s="7">
        <v>5</v>
      </c>
      <c r="L225" s="7">
        <v>5</v>
      </c>
      <c r="M225" s="7">
        <v>5</v>
      </c>
      <c r="N225" s="7">
        <v>4</v>
      </c>
      <c r="O225" s="2" t="s">
        <v>46</v>
      </c>
      <c r="P225" s="2" t="s">
        <v>47</v>
      </c>
    </row>
    <row r="226" spans="1:16" x14ac:dyDescent="0.25">
      <c r="A226" s="2" t="s">
        <v>75</v>
      </c>
      <c r="B226" s="2" t="s">
        <v>76</v>
      </c>
      <c r="C226" s="2" t="s">
        <v>77</v>
      </c>
      <c r="D226" s="3">
        <v>104144</v>
      </c>
      <c r="E226" s="7">
        <v>5</v>
      </c>
      <c r="F226" s="7">
        <v>3</v>
      </c>
      <c r="G226" s="7">
        <v>3</v>
      </c>
      <c r="H226" s="7">
        <v>4</v>
      </c>
      <c r="I226" s="7">
        <v>4</v>
      </c>
      <c r="J226" s="7">
        <v>3</v>
      </c>
      <c r="K226" s="7">
        <v>3</v>
      </c>
      <c r="L226" s="7">
        <v>4</v>
      </c>
      <c r="M226" s="7">
        <v>4</v>
      </c>
      <c r="N226" s="7">
        <v>3</v>
      </c>
      <c r="O226" s="2" t="s">
        <v>48</v>
      </c>
      <c r="P226" s="2" t="s">
        <v>49</v>
      </c>
    </row>
    <row r="227" spans="1:16" x14ac:dyDescent="0.25">
      <c r="A227" s="2" t="s">
        <v>75</v>
      </c>
      <c r="B227" s="2" t="s">
        <v>78</v>
      </c>
      <c r="C227" s="2" t="s">
        <v>58</v>
      </c>
      <c r="D227" s="3">
        <v>28882</v>
      </c>
      <c r="E227" s="7">
        <v>4</v>
      </c>
      <c r="F227" s="7">
        <v>5</v>
      </c>
      <c r="G227" s="7">
        <v>5</v>
      </c>
      <c r="H227" s="7">
        <v>4</v>
      </c>
      <c r="I227" s="7">
        <v>4</v>
      </c>
      <c r="J227" s="7">
        <v>4</v>
      </c>
      <c r="K227" s="7">
        <v>4</v>
      </c>
      <c r="L227" s="7">
        <v>5</v>
      </c>
      <c r="M227" s="7">
        <v>4</v>
      </c>
      <c r="N227" s="7">
        <v>5</v>
      </c>
      <c r="O227" s="2" t="s">
        <v>19</v>
      </c>
      <c r="P227" s="2" t="s">
        <v>20</v>
      </c>
    </row>
    <row r="228" spans="1:16" x14ac:dyDescent="0.25">
      <c r="A228" s="2" t="s">
        <v>75</v>
      </c>
      <c r="B228" s="2" t="s">
        <v>78</v>
      </c>
      <c r="C228" s="2" t="s">
        <v>58</v>
      </c>
      <c r="D228" s="3">
        <v>28882</v>
      </c>
      <c r="E228" s="7">
        <v>4</v>
      </c>
      <c r="F228" s="7">
        <v>4</v>
      </c>
      <c r="G228" s="7">
        <v>4</v>
      </c>
      <c r="H228" s="7">
        <v>4</v>
      </c>
      <c r="I228" s="7">
        <v>4</v>
      </c>
      <c r="J228" s="7">
        <v>4</v>
      </c>
      <c r="K228" s="7">
        <v>4</v>
      </c>
      <c r="L228" s="7">
        <v>4</v>
      </c>
      <c r="M228" s="7">
        <v>4</v>
      </c>
      <c r="N228" s="7">
        <v>4</v>
      </c>
      <c r="O228" s="2" t="s">
        <v>21</v>
      </c>
      <c r="P228" s="2" t="s">
        <v>22</v>
      </c>
    </row>
    <row r="229" spans="1:16" x14ac:dyDescent="0.25">
      <c r="A229" s="2" t="s">
        <v>75</v>
      </c>
      <c r="B229" s="2" t="s">
        <v>78</v>
      </c>
      <c r="C229" s="2" t="s">
        <v>58</v>
      </c>
      <c r="D229" s="3">
        <v>28882</v>
      </c>
      <c r="E229" s="7">
        <v>5</v>
      </c>
      <c r="F229" s="7">
        <v>5</v>
      </c>
      <c r="G229" s="7">
        <v>4</v>
      </c>
      <c r="H229" s="7">
        <v>5</v>
      </c>
      <c r="I229" s="7">
        <v>5</v>
      </c>
      <c r="J229" s="7">
        <v>4</v>
      </c>
      <c r="K229" s="7">
        <v>5</v>
      </c>
      <c r="L229" s="7">
        <v>5</v>
      </c>
      <c r="M229" s="7">
        <v>4</v>
      </c>
      <c r="N229" s="7">
        <v>5</v>
      </c>
      <c r="O229" s="2" t="s">
        <v>23</v>
      </c>
      <c r="P229" s="2" t="s">
        <v>24</v>
      </c>
    </row>
    <row r="230" spans="1:16" x14ac:dyDescent="0.25">
      <c r="A230" s="2" t="s">
        <v>75</v>
      </c>
      <c r="B230" s="2" t="s">
        <v>78</v>
      </c>
      <c r="C230" s="2" t="s">
        <v>58</v>
      </c>
      <c r="D230" s="3">
        <v>28882</v>
      </c>
      <c r="E230" s="7">
        <v>5</v>
      </c>
      <c r="F230" s="7">
        <v>5</v>
      </c>
      <c r="G230" s="7">
        <v>5</v>
      </c>
      <c r="H230" s="7">
        <v>5</v>
      </c>
      <c r="I230" s="7">
        <v>5</v>
      </c>
      <c r="J230" s="7">
        <v>5</v>
      </c>
      <c r="K230" s="7">
        <v>5</v>
      </c>
      <c r="L230" s="7">
        <v>5</v>
      </c>
      <c r="M230" s="7">
        <v>5</v>
      </c>
      <c r="N230" s="7">
        <v>5</v>
      </c>
      <c r="O230" s="2" t="s">
        <v>25</v>
      </c>
      <c r="P230" s="2" t="s">
        <v>26</v>
      </c>
    </row>
    <row r="231" spans="1:16" x14ac:dyDescent="0.25">
      <c r="A231" s="2" t="s">
        <v>75</v>
      </c>
      <c r="B231" s="2" t="s">
        <v>78</v>
      </c>
      <c r="C231" s="2" t="s">
        <v>58</v>
      </c>
      <c r="D231" s="3">
        <v>28882</v>
      </c>
      <c r="E231" s="7">
        <v>5</v>
      </c>
      <c r="F231" s="7">
        <v>5</v>
      </c>
      <c r="G231" s="7">
        <v>5</v>
      </c>
      <c r="H231" s="7">
        <v>4</v>
      </c>
      <c r="I231" s="7">
        <v>5</v>
      </c>
      <c r="J231" s="7">
        <v>5</v>
      </c>
      <c r="K231" s="7">
        <v>5</v>
      </c>
      <c r="L231" s="7">
        <v>4</v>
      </c>
      <c r="M231" s="7">
        <v>5</v>
      </c>
      <c r="N231" s="7">
        <v>4</v>
      </c>
      <c r="O231" s="2" t="s">
        <v>27</v>
      </c>
      <c r="P231" s="2" t="s">
        <v>28</v>
      </c>
    </row>
    <row r="232" spans="1:16" x14ac:dyDescent="0.25">
      <c r="A232" s="2" t="s">
        <v>75</v>
      </c>
      <c r="B232" s="2" t="s">
        <v>78</v>
      </c>
      <c r="C232" s="2" t="s">
        <v>58</v>
      </c>
      <c r="D232" s="3">
        <v>28882</v>
      </c>
      <c r="E232" s="7">
        <v>5</v>
      </c>
      <c r="F232" s="7">
        <v>5</v>
      </c>
      <c r="G232" s="7">
        <v>5</v>
      </c>
      <c r="H232" s="7">
        <v>5</v>
      </c>
      <c r="I232" s="7">
        <v>5</v>
      </c>
      <c r="J232" s="7">
        <v>4</v>
      </c>
      <c r="K232" s="7">
        <v>4</v>
      </c>
      <c r="L232" s="7">
        <v>5</v>
      </c>
      <c r="M232" s="7">
        <v>4</v>
      </c>
      <c r="N232" s="7">
        <v>4</v>
      </c>
      <c r="O232" s="2" t="s">
        <v>29</v>
      </c>
      <c r="P232" s="2" t="s">
        <v>30</v>
      </c>
    </row>
    <row r="233" spans="1:16" x14ac:dyDescent="0.25">
      <c r="A233" s="2" t="s">
        <v>75</v>
      </c>
      <c r="B233" s="2" t="s">
        <v>78</v>
      </c>
      <c r="C233" s="2" t="s">
        <v>58</v>
      </c>
      <c r="D233" s="3">
        <v>28882</v>
      </c>
      <c r="E233" s="7">
        <v>5</v>
      </c>
      <c r="F233" s="7">
        <v>5</v>
      </c>
      <c r="G233" s="7">
        <v>4</v>
      </c>
      <c r="H233" s="7">
        <v>5</v>
      </c>
      <c r="I233" s="7">
        <v>5</v>
      </c>
      <c r="J233" s="7">
        <v>5</v>
      </c>
      <c r="K233" s="7">
        <v>5</v>
      </c>
      <c r="L233" s="7">
        <v>5</v>
      </c>
      <c r="M233" s="7">
        <v>5</v>
      </c>
      <c r="N233" s="7">
        <v>5</v>
      </c>
      <c r="O233" s="2" t="s">
        <v>31</v>
      </c>
      <c r="P233" s="2" t="s">
        <v>32</v>
      </c>
    </row>
    <row r="234" spans="1:16" x14ac:dyDescent="0.25">
      <c r="A234" s="2" t="s">
        <v>75</v>
      </c>
      <c r="B234" s="2" t="s">
        <v>78</v>
      </c>
      <c r="C234" s="2" t="s">
        <v>58</v>
      </c>
      <c r="D234" s="3">
        <v>28882</v>
      </c>
      <c r="E234" s="7">
        <v>5</v>
      </c>
      <c r="F234" s="7">
        <v>5</v>
      </c>
      <c r="G234" s="7">
        <v>4</v>
      </c>
      <c r="H234" s="7">
        <v>4</v>
      </c>
      <c r="I234" s="7">
        <v>4</v>
      </c>
      <c r="J234" s="7">
        <v>4</v>
      </c>
      <c r="K234" s="7">
        <v>4</v>
      </c>
      <c r="L234" s="7">
        <v>5</v>
      </c>
      <c r="M234" s="7">
        <v>4</v>
      </c>
      <c r="N234" s="7">
        <v>4</v>
      </c>
      <c r="O234" s="2" t="s">
        <v>33</v>
      </c>
      <c r="P234" s="2" t="s">
        <v>34</v>
      </c>
    </row>
    <row r="235" spans="1:16" x14ac:dyDescent="0.25">
      <c r="A235" s="2" t="s">
        <v>75</v>
      </c>
      <c r="B235" s="2" t="s">
        <v>78</v>
      </c>
      <c r="C235" s="2" t="s">
        <v>58</v>
      </c>
      <c r="D235" s="3">
        <v>28882</v>
      </c>
      <c r="E235" s="7">
        <v>5</v>
      </c>
      <c r="F235" s="7">
        <v>5</v>
      </c>
      <c r="G235" s="7">
        <v>4</v>
      </c>
      <c r="H235" s="7">
        <v>4</v>
      </c>
      <c r="I235" s="7">
        <v>5</v>
      </c>
      <c r="J235" s="7">
        <v>5</v>
      </c>
      <c r="K235" s="7">
        <v>5</v>
      </c>
      <c r="L235" s="7">
        <v>4</v>
      </c>
      <c r="M235" s="7">
        <v>5</v>
      </c>
      <c r="N235" s="7">
        <v>5</v>
      </c>
      <c r="O235" s="2" t="s">
        <v>35</v>
      </c>
      <c r="P235" s="2" t="s">
        <v>36</v>
      </c>
    </row>
    <row r="236" spans="1:16" x14ac:dyDescent="0.25">
      <c r="A236" s="2" t="s">
        <v>75</v>
      </c>
      <c r="B236" s="2" t="s">
        <v>78</v>
      </c>
      <c r="C236" s="2" t="s">
        <v>58</v>
      </c>
      <c r="D236" s="3">
        <v>28882</v>
      </c>
      <c r="E236" s="7">
        <v>5</v>
      </c>
      <c r="F236" s="7">
        <v>5</v>
      </c>
      <c r="G236" s="7">
        <v>5</v>
      </c>
      <c r="H236" s="7">
        <v>5</v>
      </c>
      <c r="I236" s="7">
        <v>5</v>
      </c>
      <c r="J236" s="7">
        <v>5</v>
      </c>
      <c r="K236" s="7">
        <v>5</v>
      </c>
      <c r="L236" s="7" t="s">
        <v>43</v>
      </c>
      <c r="M236" s="7" t="s">
        <v>43</v>
      </c>
      <c r="N236" s="7" t="s">
        <v>43</v>
      </c>
      <c r="O236" s="2" t="s">
        <v>37</v>
      </c>
      <c r="P236" s="2" t="s">
        <v>38</v>
      </c>
    </row>
    <row r="237" spans="1:16" x14ac:dyDescent="0.25">
      <c r="A237" s="2" t="s">
        <v>75</v>
      </c>
      <c r="B237" s="2" t="s">
        <v>78</v>
      </c>
      <c r="C237" s="2" t="s">
        <v>58</v>
      </c>
      <c r="D237" s="3">
        <v>28882</v>
      </c>
      <c r="E237" s="7">
        <v>5</v>
      </c>
      <c r="F237" s="7">
        <v>5</v>
      </c>
      <c r="G237" s="7">
        <v>5</v>
      </c>
      <c r="H237" s="7">
        <v>5</v>
      </c>
      <c r="I237" s="7">
        <v>4</v>
      </c>
      <c r="J237" s="7">
        <v>5</v>
      </c>
      <c r="K237" s="7">
        <v>5</v>
      </c>
      <c r="L237" s="7">
        <v>5</v>
      </c>
      <c r="M237" s="7">
        <v>4</v>
      </c>
      <c r="N237" s="7">
        <v>4</v>
      </c>
      <c r="O237" s="2" t="s">
        <v>39</v>
      </c>
      <c r="P237" s="2" t="s">
        <v>40</v>
      </c>
    </row>
    <row r="238" spans="1:16" x14ac:dyDescent="0.25">
      <c r="A238" s="2" t="s">
        <v>75</v>
      </c>
      <c r="B238" s="2" t="s">
        <v>78</v>
      </c>
      <c r="C238" s="2" t="s">
        <v>58</v>
      </c>
      <c r="D238" s="3">
        <v>28882</v>
      </c>
      <c r="E238" s="7">
        <v>5</v>
      </c>
      <c r="F238" s="7">
        <v>5</v>
      </c>
      <c r="G238" s="7">
        <v>5</v>
      </c>
      <c r="H238" s="7">
        <v>5</v>
      </c>
      <c r="I238" s="7">
        <v>5</v>
      </c>
      <c r="J238" s="7">
        <v>5</v>
      </c>
      <c r="K238" s="7">
        <v>5</v>
      </c>
      <c r="L238" s="7">
        <v>5</v>
      </c>
      <c r="M238" s="7">
        <v>4</v>
      </c>
      <c r="N238" s="7">
        <v>4</v>
      </c>
      <c r="O238" s="2" t="s">
        <v>41</v>
      </c>
      <c r="P238" s="2" t="s">
        <v>42</v>
      </c>
    </row>
    <row r="239" spans="1:16" x14ac:dyDescent="0.25">
      <c r="A239" s="2" t="s">
        <v>75</v>
      </c>
      <c r="B239" s="2" t="s">
        <v>78</v>
      </c>
      <c r="C239" s="2" t="s">
        <v>58</v>
      </c>
      <c r="D239" s="3">
        <v>28882</v>
      </c>
      <c r="E239" s="7" t="s">
        <v>43</v>
      </c>
      <c r="F239" s="7" t="s">
        <v>43</v>
      </c>
      <c r="G239" s="7" t="s">
        <v>43</v>
      </c>
      <c r="H239" s="7" t="s">
        <v>43</v>
      </c>
      <c r="I239" s="7" t="s">
        <v>43</v>
      </c>
      <c r="J239" s="7" t="s">
        <v>43</v>
      </c>
      <c r="K239" s="7" t="s">
        <v>43</v>
      </c>
      <c r="L239" s="7" t="s">
        <v>43</v>
      </c>
      <c r="M239" s="7" t="s">
        <v>43</v>
      </c>
      <c r="N239" s="7" t="s">
        <v>43</v>
      </c>
      <c r="O239" s="2" t="s">
        <v>44</v>
      </c>
      <c r="P239" s="2" t="s">
        <v>45</v>
      </c>
    </row>
    <row r="240" spans="1:16" x14ac:dyDescent="0.25">
      <c r="A240" s="2" t="s">
        <v>75</v>
      </c>
      <c r="B240" s="2" t="s">
        <v>78</v>
      </c>
      <c r="C240" s="2" t="s">
        <v>58</v>
      </c>
      <c r="D240" s="3">
        <v>28882</v>
      </c>
      <c r="E240" s="7">
        <v>5</v>
      </c>
      <c r="F240" s="7">
        <v>5</v>
      </c>
      <c r="G240" s="7">
        <v>5</v>
      </c>
      <c r="H240" s="7">
        <v>5</v>
      </c>
      <c r="I240" s="7">
        <v>5</v>
      </c>
      <c r="J240" s="7">
        <v>5</v>
      </c>
      <c r="K240" s="7">
        <v>5</v>
      </c>
      <c r="L240" s="7">
        <v>5</v>
      </c>
      <c r="M240" s="7">
        <v>5</v>
      </c>
      <c r="N240" s="7">
        <v>5</v>
      </c>
      <c r="O240" s="2" t="s">
        <v>46</v>
      </c>
      <c r="P240" s="2" t="s">
        <v>47</v>
      </c>
    </row>
    <row r="241" spans="1:16" x14ac:dyDescent="0.25">
      <c r="A241" s="2" t="s">
        <v>75</v>
      </c>
      <c r="B241" s="2" t="s">
        <v>78</v>
      </c>
      <c r="C241" s="2" t="s">
        <v>58</v>
      </c>
      <c r="D241" s="3">
        <v>28882</v>
      </c>
      <c r="E241" s="7">
        <v>5</v>
      </c>
      <c r="F241" s="7">
        <v>4</v>
      </c>
      <c r="G241" s="7">
        <v>3</v>
      </c>
      <c r="H241" s="7">
        <v>4</v>
      </c>
      <c r="I241" s="7">
        <v>4</v>
      </c>
      <c r="J241" s="7">
        <v>3</v>
      </c>
      <c r="K241" s="7">
        <v>3</v>
      </c>
      <c r="L241" s="7">
        <v>4</v>
      </c>
      <c r="M241" s="7">
        <v>3</v>
      </c>
      <c r="N241" s="7">
        <v>3</v>
      </c>
      <c r="O241" s="2" t="s">
        <v>48</v>
      </c>
      <c r="P241" s="2" t="s">
        <v>49</v>
      </c>
    </row>
    <row r="242" spans="1:16" x14ac:dyDescent="0.25">
      <c r="A242" s="2" t="s">
        <v>79</v>
      </c>
      <c r="B242" s="2" t="s">
        <v>80</v>
      </c>
      <c r="C242" s="2" t="s">
        <v>52</v>
      </c>
      <c r="D242" s="3">
        <v>262902</v>
      </c>
      <c r="E242" s="7">
        <v>4</v>
      </c>
      <c r="F242" s="7">
        <v>4</v>
      </c>
      <c r="G242" s="7">
        <v>5</v>
      </c>
      <c r="H242" s="7">
        <v>4</v>
      </c>
      <c r="I242" s="7">
        <v>4</v>
      </c>
      <c r="J242" s="7">
        <v>4</v>
      </c>
      <c r="K242" s="7">
        <v>4</v>
      </c>
      <c r="L242" s="7">
        <v>5</v>
      </c>
      <c r="M242" s="7">
        <v>4</v>
      </c>
      <c r="N242" s="7">
        <v>4</v>
      </c>
      <c r="O242" s="2" t="s">
        <v>19</v>
      </c>
      <c r="P242" s="2" t="s">
        <v>20</v>
      </c>
    </row>
    <row r="243" spans="1:16" x14ac:dyDescent="0.25">
      <c r="A243" s="2" t="s">
        <v>79</v>
      </c>
      <c r="B243" s="2" t="s">
        <v>80</v>
      </c>
      <c r="C243" s="2" t="s">
        <v>52</v>
      </c>
      <c r="D243" s="3">
        <v>262902</v>
      </c>
      <c r="E243" s="7">
        <v>5</v>
      </c>
      <c r="F243" s="7">
        <v>4</v>
      </c>
      <c r="G243" s="7">
        <v>4</v>
      </c>
      <c r="H243" s="7">
        <v>4</v>
      </c>
      <c r="I243" s="7">
        <v>4</v>
      </c>
      <c r="J243" s="7">
        <v>4</v>
      </c>
      <c r="K243" s="7">
        <v>4</v>
      </c>
      <c r="L243" s="7">
        <v>4</v>
      </c>
      <c r="M243" s="7">
        <v>4</v>
      </c>
      <c r="N243" s="7">
        <v>4</v>
      </c>
      <c r="O243" s="2" t="s">
        <v>21</v>
      </c>
      <c r="P243" s="2" t="s">
        <v>22</v>
      </c>
    </row>
    <row r="244" spans="1:16" x14ac:dyDescent="0.25">
      <c r="A244" s="2" t="s">
        <v>79</v>
      </c>
      <c r="B244" s="2" t="s">
        <v>80</v>
      </c>
      <c r="C244" s="2" t="s">
        <v>52</v>
      </c>
      <c r="D244" s="3">
        <v>262902</v>
      </c>
      <c r="E244" s="7">
        <v>5</v>
      </c>
      <c r="F244" s="7">
        <v>4</v>
      </c>
      <c r="G244" s="7">
        <v>4</v>
      </c>
      <c r="H244" s="7">
        <v>5</v>
      </c>
      <c r="I244" s="7">
        <v>4</v>
      </c>
      <c r="J244" s="7">
        <v>3</v>
      </c>
      <c r="K244" s="7">
        <v>4</v>
      </c>
      <c r="L244" s="7">
        <v>4</v>
      </c>
      <c r="M244" s="7">
        <v>4</v>
      </c>
      <c r="N244" s="7">
        <v>4</v>
      </c>
      <c r="O244" s="2" t="s">
        <v>23</v>
      </c>
      <c r="P244" s="2" t="s">
        <v>24</v>
      </c>
    </row>
    <row r="245" spans="1:16" x14ac:dyDescent="0.25">
      <c r="A245" s="2" t="s">
        <v>79</v>
      </c>
      <c r="B245" s="2" t="s">
        <v>80</v>
      </c>
      <c r="C245" s="2" t="s">
        <v>52</v>
      </c>
      <c r="D245" s="3">
        <v>262902</v>
      </c>
      <c r="E245" s="7">
        <v>5</v>
      </c>
      <c r="F245" s="7">
        <v>4</v>
      </c>
      <c r="G245" s="7">
        <v>4</v>
      </c>
      <c r="H245" s="7">
        <v>4</v>
      </c>
      <c r="I245" s="7">
        <v>4</v>
      </c>
      <c r="J245" s="7">
        <v>4</v>
      </c>
      <c r="K245" s="7">
        <v>4</v>
      </c>
      <c r="L245" s="7">
        <v>4</v>
      </c>
      <c r="M245" s="7">
        <v>4</v>
      </c>
      <c r="N245" s="7">
        <v>4</v>
      </c>
      <c r="O245" s="2" t="s">
        <v>25</v>
      </c>
      <c r="P245" s="2" t="s">
        <v>26</v>
      </c>
    </row>
    <row r="246" spans="1:16" x14ac:dyDescent="0.25">
      <c r="A246" s="2" t="s">
        <v>79</v>
      </c>
      <c r="B246" s="2" t="s">
        <v>80</v>
      </c>
      <c r="C246" s="2" t="s">
        <v>52</v>
      </c>
      <c r="D246" s="3">
        <v>262902</v>
      </c>
      <c r="E246" s="7">
        <v>5</v>
      </c>
      <c r="F246" s="7">
        <v>5</v>
      </c>
      <c r="G246" s="7">
        <v>5</v>
      </c>
      <c r="H246" s="7">
        <v>5</v>
      </c>
      <c r="I246" s="7">
        <v>4</v>
      </c>
      <c r="J246" s="7">
        <v>4</v>
      </c>
      <c r="K246" s="7">
        <v>5</v>
      </c>
      <c r="L246" s="7">
        <v>5</v>
      </c>
      <c r="M246" s="7">
        <v>5</v>
      </c>
      <c r="N246" s="7">
        <v>5</v>
      </c>
      <c r="O246" s="2" t="s">
        <v>27</v>
      </c>
      <c r="P246" s="2" t="s">
        <v>28</v>
      </c>
    </row>
    <row r="247" spans="1:16" x14ac:dyDescent="0.25">
      <c r="A247" s="2" t="s">
        <v>79</v>
      </c>
      <c r="B247" s="2" t="s">
        <v>80</v>
      </c>
      <c r="C247" s="2" t="s">
        <v>52</v>
      </c>
      <c r="D247" s="3">
        <v>262902</v>
      </c>
      <c r="E247" s="7">
        <v>5</v>
      </c>
      <c r="F247" s="7">
        <v>4</v>
      </c>
      <c r="G247" s="7">
        <v>5</v>
      </c>
      <c r="H247" s="7">
        <v>4</v>
      </c>
      <c r="I247" s="7">
        <v>4</v>
      </c>
      <c r="J247" s="7">
        <v>4</v>
      </c>
      <c r="K247" s="7">
        <v>5</v>
      </c>
      <c r="L247" s="7">
        <v>4</v>
      </c>
      <c r="M247" s="7">
        <v>5</v>
      </c>
      <c r="N247" s="7">
        <v>4</v>
      </c>
      <c r="O247" s="2" t="s">
        <v>29</v>
      </c>
      <c r="P247" s="2" t="s">
        <v>30</v>
      </c>
    </row>
    <row r="248" spans="1:16" x14ac:dyDescent="0.25">
      <c r="A248" s="2" t="s">
        <v>79</v>
      </c>
      <c r="B248" s="2" t="s">
        <v>80</v>
      </c>
      <c r="C248" s="2" t="s">
        <v>52</v>
      </c>
      <c r="D248" s="3">
        <v>262902</v>
      </c>
      <c r="E248" s="7" t="s">
        <v>43</v>
      </c>
      <c r="F248" s="7" t="s">
        <v>43</v>
      </c>
      <c r="G248" s="7" t="s">
        <v>43</v>
      </c>
      <c r="H248" s="7" t="s">
        <v>43</v>
      </c>
      <c r="I248" s="7" t="s">
        <v>43</v>
      </c>
      <c r="J248" s="7" t="s">
        <v>43</v>
      </c>
      <c r="K248" s="7" t="s">
        <v>43</v>
      </c>
      <c r="L248" s="7" t="s">
        <v>43</v>
      </c>
      <c r="M248" s="7" t="s">
        <v>43</v>
      </c>
      <c r="N248" s="7" t="s">
        <v>43</v>
      </c>
      <c r="O248" s="2" t="s">
        <v>31</v>
      </c>
      <c r="P248" s="2" t="s">
        <v>32</v>
      </c>
    </row>
    <row r="249" spans="1:16" x14ac:dyDescent="0.25">
      <c r="A249" s="2" t="s">
        <v>79</v>
      </c>
      <c r="B249" s="2" t="s">
        <v>80</v>
      </c>
      <c r="C249" s="2" t="s">
        <v>52</v>
      </c>
      <c r="D249" s="3">
        <v>262902</v>
      </c>
      <c r="E249" s="7">
        <v>5</v>
      </c>
      <c r="F249" s="7">
        <v>5</v>
      </c>
      <c r="G249" s="7">
        <v>4</v>
      </c>
      <c r="H249" s="7">
        <v>4</v>
      </c>
      <c r="I249" s="7">
        <v>4</v>
      </c>
      <c r="J249" s="7">
        <v>4</v>
      </c>
      <c r="K249" s="7">
        <v>4</v>
      </c>
      <c r="L249" s="7">
        <v>5</v>
      </c>
      <c r="M249" s="7">
        <v>5</v>
      </c>
      <c r="N249" s="7">
        <v>5</v>
      </c>
      <c r="O249" s="2" t="s">
        <v>33</v>
      </c>
      <c r="P249" s="2" t="s">
        <v>34</v>
      </c>
    </row>
    <row r="250" spans="1:16" x14ac:dyDescent="0.25">
      <c r="A250" s="2" t="s">
        <v>79</v>
      </c>
      <c r="B250" s="2" t="s">
        <v>80</v>
      </c>
      <c r="C250" s="2" t="s">
        <v>52</v>
      </c>
      <c r="D250" s="3">
        <v>262902</v>
      </c>
      <c r="E250" s="7">
        <v>5</v>
      </c>
      <c r="F250" s="7">
        <v>4</v>
      </c>
      <c r="G250" s="7">
        <v>5</v>
      </c>
      <c r="H250" s="7">
        <v>4</v>
      </c>
      <c r="I250" s="7">
        <v>4</v>
      </c>
      <c r="J250" s="7">
        <v>5</v>
      </c>
      <c r="K250" s="7">
        <v>4</v>
      </c>
      <c r="L250" s="7">
        <v>5</v>
      </c>
      <c r="M250" s="7">
        <v>4</v>
      </c>
      <c r="N250" s="7">
        <v>4</v>
      </c>
      <c r="O250" s="2" t="s">
        <v>35</v>
      </c>
      <c r="P250" s="2" t="s">
        <v>36</v>
      </c>
    </row>
    <row r="251" spans="1:16" x14ac:dyDescent="0.25">
      <c r="A251" s="2" t="s">
        <v>79</v>
      </c>
      <c r="B251" s="2" t="s">
        <v>80</v>
      </c>
      <c r="C251" s="2" t="s">
        <v>52</v>
      </c>
      <c r="D251" s="3">
        <v>262902</v>
      </c>
      <c r="E251" s="7">
        <v>5</v>
      </c>
      <c r="F251" s="7">
        <v>5</v>
      </c>
      <c r="G251" s="7">
        <v>5</v>
      </c>
      <c r="H251" s="7">
        <v>5</v>
      </c>
      <c r="I251" s="7">
        <v>5</v>
      </c>
      <c r="J251" s="7">
        <v>4</v>
      </c>
      <c r="K251" s="7">
        <v>5</v>
      </c>
      <c r="L251" s="7">
        <v>5</v>
      </c>
      <c r="M251" s="7">
        <v>5</v>
      </c>
      <c r="N251" s="7">
        <v>4</v>
      </c>
      <c r="O251" s="2" t="s">
        <v>37</v>
      </c>
      <c r="P251" s="2" t="s">
        <v>38</v>
      </c>
    </row>
    <row r="252" spans="1:16" x14ac:dyDescent="0.25">
      <c r="A252" s="2" t="s">
        <v>79</v>
      </c>
      <c r="B252" s="2" t="s">
        <v>80</v>
      </c>
      <c r="C252" s="2" t="s">
        <v>52</v>
      </c>
      <c r="D252" s="3">
        <v>262902</v>
      </c>
      <c r="E252" s="7">
        <v>4</v>
      </c>
      <c r="F252" s="7">
        <v>5</v>
      </c>
      <c r="G252" s="7">
        <v>5</v>
      </c>
      <c r="H252" s="7">
        <v>5</v>
      </c>
      <c r="I252" s="7">
        <v>5</v>
      </c>
      <c r="J252" s="7">
        <v>4</v>
      </c>
      <c r="K252" s="7">
        <v>3</v>
      </c>
      <c r="L252" s="7">
        <v>5</v>
      </c>
      <c r="M252" s="7">
        <v>5</v>
      </c>
      <c r="N252" s="7">
        <v>4</v>
      </c>
      <c r="O252" s="2" t="s">
        <v>39</v>
      </c>
      <c r="P252" s="2" t="s">
        <v>40</v>
      </c>
    </row>
    <row r="253" spans="1:16" x14ac:dyDescent="0.25">
      <c r="A253" s="2" t="s">
        <v>79</v>
      </c>
      <c r="B253" s="2" t="s">
        <v>80</v>
      </c>
      <c r="C253" s="2" t="s">
        <v>52</v>
      </c>
      <c r="D253" s="3">
        <v>262902</v>
      </c>
      <c r="E253" s="7">
        <v>5</v>
      </c>
      <c r="F253" s="7">
        <v>5</v>
      </c>
      <c r="G253" s="7">
        <v>5</v>
      </c>
      <c r="H253" s="7">
        <v>4</v>
      </c>
      <c r="I253" s="7">
        <v>4</v>
      </c>
      <c r="J253" s="7">
        <v>5</v>
      </c>
      <c r="K253" s="7">
        <v>3</v>
      </c>
      <c r="L253" s="7">
        <v>5</v>
      </c>
      <c r="M253" s="7">
        <v>5</v>
      </c>
      <c r="N253" s="7">
        <v>4</v>
      </c>
      <c r="O253" s="2" t="s">
        <v>41</v>
      </c>
      <c r="P253" s="2" t="s">
        <v>42</v>
      </c>
    </row>
    <row r="254" spans="1:16" x14ac:dyDescent="0.25">
      <c r="A254" s="2" t="s">
        <v>79</v>
      </c>
      <c r="B254" s="2" t="s">
        <v>80</v>
      </c>
      <c r="C254" s="2" t="s">
        <v>52</v>
      </c>
      <c r="D254" s="3">
        <v>262902</v>
      </c>
      <c r="E254" s="7" t="s">
        <v>43</v>
      </c>
      <c r="F254" s="7" t="s">
        <v>43</v>
      </c>
      <c r="G254" s="7" t="s">
        <v>43</v>
      </c>
      <c r="H254" s="7" t="s">
        <v>43</v>
      </c>
      <c r="I254" s="7" t="s">
        <v>43</v>
      </c>
      <c r="J254" s="7" t="s">
        <v>43</v>
      </c>
      <c r="K254" s="7" t="s">
        <v>43</v>
      </c>
      <c r="L254" s="7" t="s">
        <v>43</v>
      </c>
      <c r="M254" s="7" t="s">
        <v>43</v>
      </c>
      <c r="N254" s="7" t="s">
        <v>43</v>
      </c>
      <c r="O254" s="2" t="s">
        <v>44</v>
      </c>
      <c r="P254" s="2" t="s">
        <v>45</v>
      </c>
    </row>
    <row r="255" spans="1:16" x14ac:dyDescent="0.25">
      <c r="A255" s="2" t="s">
        <v>79</v>
      </c>
      <c r="B255" s="2" t="s">
        <v>80</v>
      </c>
      <c r="C255" s="2" t="s">
        <v>52</v>
      </c>
      <c r="D255" s="3">
        <v>262902</v>
      </c>
      <c r="E255" s="7">
        <v>5</v>
      </c>
      <c r="F255" s="7">
        <v>4</v>
      </c>
      <c r="G255" s="7">
        <v>5</v>
      </c>
      <c r="H255" s="7">
        <v>5</v>
      </c>
      <c r="I255" s="7">
        <v>5</v>
      </c>
      <c r="J255" s="7">
        <v>5</v>
      </c>
      <c r="K255" s="7">
        <v>5</v>
      </c>
      <c r="L255" s="7">
        <v>5</v>
      </c>
      <c r="M255" s="7">
        <v>5</v>
      </c>
      <c r="N255" s="7">
        <v>4</v>
      </c>
      <c r="O255" s="2" t="s">
        <v>46</v>
      </c>
      <c r="P255" s="2" t="s">
        <v>47</v>
      </c>
    </row>
    <row r="256" spans="1:16" x14ac:dyDescent="0.25">
      <c r="A256" s="2" t="s">
        <v>79</v>
      </c>
      <c r="B256" s="2" t="s">
        <v>80</v>
      </c>
      <c r="C256" s="2" t="s">
        <v>52</v>
      </c>
      <c r="D256" s="3">
        <v>262902</v>
      </c>
      <c r="E256" s="7">
        <v>5</v>
      </c>
      <c r="F256" s="7">
        <v>4</v>
      </c>
      <c r="G256" s="7">
        <v>5</v>
      </c>
      <c r="H256" s="7">
        <v>4</v>
      </c>
      <c r="I256" s="7">
        <v>4</v>
      </c>
      <c r="J256" s="7">
        <v>4</v>
      </c>
      <c r="K256" s="7">
        <v>4</v>
      </c>
      <c r="L256" s="7">
        <v>4</v>
      </c>
      <c r="M256" s="7">
        <v>4</v>
      </c>
      <c r="N256" s="7">
        <v>4</v>
      </c>
      <c r="O256" s="2" t="s">
        <v>48</v>
      </c>
      <c r="P256" s="2" t="s">
        <v>49</v>
      </c>
    </row>
    <row r="257" spans="1:16" x14ac:dyDescent="0.25">
      <c r="A257" s="2" t="s">
        <v>81</v>
      </c>
      <c r="B257" s="2" t="s">
        <v>82</v>
      </c>
      <c r="C257" s="2" t="s">
        <v>52</v>
      </c>
      <c r="D257" s="3">
        <v>15000</v>
      </c>
      <c r="E257" s="7">
        <v>4</v>
      </c>
      <c r="F257" s="7">
        <v>2</v>
      </c>
      <c r="G257" s="7">
        <v>2</v>
      </c>
      <c r="H257" s="7">
        <v>2</v>
      </c>
      <c r="I257" s="7">
        <v>2</v>
      </c>
      <c r="J257" s="7">
        <v>3</v>
      </c>
      <c r="K257" s="7">
        <v>3</v>
      </c>
      <c r="L257" s="7">
        <v>3</v>
      </c>
      <c r="M257" s="7">
        <v>3</v>
      </c>
      <c r="N257" s="7">
        <v>3</v>
      </c>
      <c r="O257" s="2" t="s">
        <v>19</v>
      </c>
      <c r="P257" s="2" t="s">
        <v>20</v>
      </c>
    </row>
    <row r="258" spans="1:16" x14ac:dyDescent="0.25">
      <c r="A258" s="2" t="s">
        <v>81</v>
      </c>
      <c r="B258" s="2" t="s">
        <v>82</v>
      </c>
      <c r="C258" s="2" t="s">
        <v>52</v>
      </c>
      <c r="D258" s="3">
        <v>15000</v>
      </c>
      <c r="E258" s="7">
        <v>3</v>
      </c>
      <c r="F258" s="7">
        <v>3</v>
      </c>
      <c r="G258" s="7">
        <v>3</v>
      </c>
      <c r="H258" s="7">
        <v>3</v>
      </c>
      <c r="I258" s="7">
        <v>3</v>
      </c>
      <c r="J258" s="7">
        <v>2</v>
      </c>
      <c r="K258" s="7">
        <v>3</v>
      </c>
      <c r="L258" s="7">
        <v>3</v>
      </c>
      <c r="M258" s="7">
        <v>2</v>
      </c>
      <c r="N258" s="7">
        <v>3</v>
      </c>
      <c r="O258" s="2" t="s">
        <v>21</v>
      </c>
      <c r="P258" s="2" t="s">
        <v>22</v>
      </c>
    </row>
    <row r="259" spans="1:16" x14ac:dyDescent="0.25">
      <c r="A259" s="2" t="s">
        <v>81</v>
      </c>
      <c r="B259" s="2" t="s">
        <v>82</v>
      </c>
      <c r="C259" s="2" t="s">
        <v>52</v>
      </c>
      <c r="D259" s="3">
        <v>15000</v>
      </c>
      <c r="E259" s="7">
        <v>3</v>
      </c>
      <c r="F259" s="7">
        <v>4</v>
      </c>
      <c r="G259" s="7">
        <v>4</v>
      </c>
      <c r="H259" s="7">
        <v>4</v>
      </c>
      <c r="I259" s="7">
        <v>3</v>
      </c>
      <c r="J259" s="7">
        <v>4</v>
      </c>
      <c r="K259" s="7">
        <v>4</v>
      </c>
      <c r="L259" s="7">
        <v>3</v>
      </c>
      <c r="M259" s="7">
        <v>4</v>
      </c>
      <c r="N259" s="7">
        <v>2</v>
      </c>
      <c r="O259" s="2" t="s">
        <v>23</v>
      </c>
      <c r="P259" s="2" t="s">
        <v>24</v>
      </c>
    </row>
    <row r="260" spans="1:16" x14ac:dyDescent="0.25">
      <c r="A260" s="2" t="s">
        <v>81</v>
      </c>
      <c r="B260" s="2" t="s">
        <v>82</v>
      </c>
      <c r="C260" s="2" t="s">
        <v>52</v>
      </c>
      <c r="D260" s="3">
        <v>15000</v>
      </c>
      <c r="E260" s="7">
        <v>5</v>
      </c>
      <c r="F260" s="7">
        <v>3</v>
      </c>
      <c r="G260" s="7">
        <v>3</v>
      </c>
      <c r="H260" s="7">
        <v>3</v>
      </c>
      <c r="I260" s="7">
        <v>3</v>
      </c>
      <c r="J260" s="7">
        <v>3</v>
      </c>
      <c r="K260" s="7">
        <v>3</v>
      </c>
      <c r="L260" s="7">
        <v>3</v>
      </c>
      <c r="M260" s="7">
        <v>3</v>
      </c>
      <c r="N260" s="7">
        <v>3</v>
      </c>
      <c r="O260" s="2" t="s">
        <v>25</v>
      </c>
      <c r="P260" s="2" t="s">
        <v>26</v>
      </c>
    </row>
    <row r="261" spans="1:16" x14ac:dyDescent="0.25">
      <c r="A261" s="2" t="s">
        <v>81</v>
      </c>
      <c r="B261" s="2" t="s">
        <v>82</v>
      </c>
      <c r="C261" s="2" t="s">
        <v>52</v>
      </c>
      <c r="D261" s="3">
        <v>15000</v>
      </c>
      <c r="E261" s="7">
        <v>5</v>
      </c>
      <c r="F261" s="7">
        <v>3</v>
      </c>
      <c r="G261" s="7">
        <v>4</v>
      </c>
      <c r="H261" s="7">
        <v>4</v>
      </c>
      <c r="I261" s="7">
        <v>3</v>
      </c>
      <c r="J261" s="7">
        <v>3</v>
      </c>
      <c r="K261" s="7">
        <v>3</v>
      </c>
      <c r="L261" s="7">
        <v>3</v>
      </c>
      <c r="M261" s="7">
        <v>4</v>
      </c>
      <c r="N261" s="7">
        <v>4</v>
      </c>
      <c r="O261" s="2" t="s">
        <v>27</v>
      </c>
      <c r="P261" s="2" t="s">
        <v>28</v>
      </c>
    </row>
    <row r="262" spans="1:16" x14ac:dyDescent="0.25">
      <c r="A262" s="2" t="s">
        <v>81</v>
      </c>
      <c r="B262" s="2" t="s">
        <v>82</v>
      </c>
      <c r="C262" s="2" t="s">
        <v>52</v>
      </c>
      <c r="D262" s="3">
        <v>15000</v>
      </c>
      <c r="E262" s="7">
        <v>4</v>
      </c>
      <c r="F262" s="7">
        <v>3</v>
      </c>
      <c r="G262" s="7">
        <v>3</v>
      </c>
      <c r="H262" s="7">
        <v>3</v>
      </c>
      <c r="I262" s="7">
        <v>3</v>
      </c>
      <c r="J262" s="7">
        <v>3</v>
      </c>
      <c r="K262" s="7">
        <v>3</v>
      </c>
      <c r="L262" s="7">
        <v>3</v>
      </c>
      <c r="M262" s="7">
        <v>3</v>
      </c>
      <c r="N262" s="7">
        <v>3</v>
      </c>
      <c r="O262" s="2" t="s">
        <v>29</v>
      </c>
      <c r="P262" s="2" t="s">
        <v>30</v>
      </c>
    </row>
    <row r="263" spans="1:16" x14ac:dyDescent="0.25">
      <c r="A263" s="2" t="s">
        <v>81</v>
      </c>
      <c r="B263" s="2" t="s">
        <v>82</v>
      </c>
      <c r="C263" s="2" t="s">
        <v>52</v>
      </c>
      <c r="D263" s="3">
        <v>15000</v>
      </c>
      <c r="E263" s="7">
        <v>3</v>
      </c>
      <c r="F263" s="7">
        <v>2</v>
      </c>
      <c r="G263" s="7">
        <v>2</v>
      </c>
      <c r="H263" s="7">
        <v>2</v>
      </c>
      <c r="I263" s="7">
        <v>2</v>
      </c>
      <c r="J263" s="7">
        <v>2</v>
      </c>
      <c r="K263" s="7">
        <v>1</v>
      </c>
      <c r="L263" s="7">
        <v>3</v>
      </c>
      <c r="M263" s="7">
        <v>2</v>
      </c>
      <c r="N263" s="7">
        <v>3</v>
      </c>
      <c r="O263" s="2" t="s">
        <v>31</v>
      </c>
      <c r="P263" s="2" t="s">
        <v>32</v>
      </c>
    </row>
    <row r="264" spans="1:16" x14ac:dyDescent="0.25">
      <c r="A264" s="2" t="s">
        <v>81</v>
      </c>
      <c r="B264" s="2" t="s">
        <v>82</v>
      </c>
      <c r="C264" s="2" t="s">
        <v>52</v>
      </c>
      <c r="D264" s="3">
        <v>15000</v>
      </c>
      <c r="E264" s="7">
        <v>4</v>
      </c>
      <c r="F264" s="7">
        <v>2</v>
      </c>
      <c r="G264" s="7">
        <v>2</v>
      </c>
      <c r="H264" s="7">
        <v>3</v>
      </c>
      <c r="I264" s="7">
        <v>2</v>
      </c>
      <c r="J264" s="7">
        <v>2</v>
      </c>
      <c r="K264" s="7">
        <v>2</v>
      </c>
      <c r="L264" s="7">
        <v>3</v>
      </c>
      <c r="M264" s="7">
        <v>3</v>
      </c>
      <c r="N264" s="7">
        <v>3</v>
      </c>
      <c r="O264" s="2" t="s">
        <v>33</v>
      </c>
      <c r="P264" s="2" t="s">
        <v>34</v>
      </c>
    </row>
    <row r="265" spans="1:16" x14ac:dyDescent="0.25">
      <c r="A265" s="2" t="s">
        <v>81</v>
      </c>
      <c r="B265" s="2" t="s">
        <v>82</v>
      </c>
      <c r="C265" s="2" t="s">
        <v>52</v>
      </c>
      <c r="D265" s="3">
        <v>15000</v>
      </c>
      <c r="E265" s="7">
        <v>5</v>
      </c>
      <c r="F265" s="7">
        <v>3</v>
      </c>
      <c r="G265" s="7">
        <v>3</v>
      </c>
      <c r="H265" s="7">
        <v>2</v>
      </c>
      <c r="I265" s="7">
        <v>2</v>
      </c>
      <c r="J265" s="7">
        <v>2</v>
      </c>
      <c r="K265" s="7">
        <v>2</v>
      </c>
      <c r="L265" s="7">
        <v>2</v>
      </c>
      <c r="M265" s="7">
        <v>2</v>
      </c>
      <c r="N265" s="7">
        <v>3</v>
      </c>
      <c r="O265" s="2" t="s">
        <v>35</v>
      </c>
      <c r="P265" s="2" t="s">
        <v>36</v>
      </c>
    </row>
    <row r="266" spans="1:16" x14ac:dyDescent="0.25">
      <c r="A266" s="2" t="s">
        <v>81</v>
      </c>
      <c r="B266" s="2" t="s">
        <v>82</v>
      </c>
      <c r="C266" s="2" t="s">
        <v>52</v>
      </c>
      <c r="D266" s="3">
        <v>15000</v>
      </c>
      <c r="E266" s="7">
        <v>5</v>
      </c>
      <c r="F266" s="7">
        <v>4</v>
      </c>
      <c r="G266" s="7">
        <v>4</v>
      </c>
      <c r="H266" s="7">
        <v>3</v>
      </c>
      <c r="I266" s="7">
        <v>3</v>
      </c>
      <c r="J266" s="7">
        <v>5</v>
      </c>
      <c r="K266" s="7">
        <v>3</v>
      </c>
      <c r="L266" s="7">
        <v>4</v>
      </c>
      <c r="M266" s="7">
        <v>5</v>
      </c>
      <c r="N266" s="7">
        <v>4</v>
      </c>
      <c r="O266" s="2" t="s">
        <v>37</v>
      </c>
      <c r="P266" s="2" t="s">
        <v>38</v>
      </c>
    </row>
    <row r="267" spans="1:16" x14ac:dyDescent="0.25">
      <c r="A267" s="2" t="s">
        <v>81</v>
      </c>
      <c r="B267" s="2" t="s">
        <v>82</v>
      </c>
      <c r="C267" s="2" t="s">
        <v>52</v>
      </c>
      <c r="D267" s="3">
        <v>15000</v>
      </c>
      <c r="E267" s="7">
        <v>3</v>
      </c>
      <c r="F267" s="7">
        <v>2</v>
      </c>
      <c r="G267" s="7">
        <v>2</v>
      </c>
      <c r="H267" s="7">
        <v>3</v>
      </c>
      <c r="I267" s="7">
        <v>2</v>
      </c>
      <c r="J267" s="7">
        <v>3</v>
      </c>
      <c r="K267" s="7">
        <v>3</v>
      </c>
      <c r="L267" s="7">
        <v>3</v>
      </c>
      <c r="M267" s="7">
        <v>3</v>
      </c>
      <c r="N267" s="7">
        <v>3</v>
      </c>
      <c r="O267" s="2" t="s">
        <v>39</v>
      </c>
      <c r="P267" s="2" t="s">
        <v>40</v>
      </c>
    </row>
    <row r="268" spans="1:16" x14ac:dyDescent="0.25">
      <c r="A268" s="2" t="s">
        <v>81</v>
      </c>
      <c r="B268" s="2" t="s">
        <v>82</v>
      </c>
      <c r="C268" s="2" t="s">
        <v>52</v>
      </c>
      <c r="D268" s="3">
        <v>15000</v>
      </c>
      <c r="E268" s="7">
        <v>2</v>
      </c>
      <c r="F268" s="7">
        <v>3</v>
      </c>
      <c r="G268" s="7">
        <v>4</v>
      </c>
      <c r="H268" s="7">
        <v>3</v>
      </c>
      <c r="I268" s="7">
        <v>4</v>
      </c>
      <c r="J268" s="7">
        <v>3</v>
      </c>
      <c r="K268" s="7">
        <v>3</v>
      </c>
      <c r="L268" s="7">
        <v>3</v>
      </c>
      <c r="M268" s="7">
        <v>4</v>
      </c>
      <c r="N268" s="7">
        <v>3</v>
      </c>
      <c r="O268" s="2" t="s">
        <v>41</v>
      </c>
      <c r="P268" s="2" t="s">
        <v>42</v>
      </c>
    </row>
    <row r="269" spans="1:16" x14ac:dyDescent="0.25">
      <c r="A269" s="2" t="s">
        <v>81</v>
      </c>
      <c r="B269" s="2" t="s">
        <v>82</v>
      </c>
      <c r="C269" s="2" t="s">
        <v>52</v>
      </c>
      <c r="D269" s="3">
        <v>15000</v>
      </c>
      <c r="E269" s="7" t="s">
        <v>43</v>
      </c>
      <c r="F269" s="7" t="s">
        <v>43</v>
      </c>
      <c r="G269" s="7" t="s">
        <v>43</v>
      </c>
      <c r="H269" s="7" t="s">
        <v>43</v>
      </c>
      <c r="I269" s="7" t="s">
        <v>43</v>
      </c>
      <c r="J269" s="7" t="s">
        <v>43</v>
      </c>
      <c r="K269" s="7" t="s">
        <v>43</v>
      </c>
      <c r="L269" s="7" t="s">
        <v>43</v>
      </c>
      <c r="M269" s="7" t="s">
        <v>43</v>
      </c>
      <c r="N269" s="7" t="s">
        <v>43</v>
      </c>
      <c r="O269" s="2" t="s">
        <v>44</v>
      </c>
      <c r="P269" s="2" t="s">
        <v>45</v>
      </c>
    </row>
    <row r="270" spans="1:16" x14ac:dyDescent="0.25">
      <c r="A270" s="2" t="s">
        <v>81</v>
      </c>
      <c r="B270" s="2" t="s">
        <v>82</v>
      </c>
      <c r="C270" s="2" t="s">
        <v>52</v>
      </c>
      <c r="D270" s="3">
        <v>15000</v>
      </c>
      <c r="E270" s="7">
        <v>4</v>
      </c>
      <c r="F270" s="7">
        <v>3</v>
      </c>
      <c r="G270" s="7">
        <v>3</v>
      </c>
      <c r="H270" s="7">
        <v>3</v>
      </c>
      <c r="I270" s="7">
        <v>4</v>
      </c>
      <c r="J270" s="7">
        <v>4</v>
      </c>
      <c r="K270" s="7">
        <v>4</v>
      </c>
      <c r="L270" s="7">
        <v>4</v>
      </c>
      <c r="M270" s="7">
        <v>5</v>
      </c>
      <c r="N270" s="7">
        <v>3</v>
      </c>
      <c r="O270" s="2" t="s">
        <v>46</v>
      </c>
      <c r="P270" s="2" t="s">
        <v>47</v>
      </c>
    </row>
    <row r="271" spans="1:16" x14ac:dyDescent="0.25">
      <c r="A271" s="2" t="s">
        <v>81</v>
      </c>
      <c r="B271" s="2" t="s">
        <v>82</v>
      </c>
      <c r="C271" s="2" t="s">
        <v>52</v>
      </c>
      <c r="D271" s="3">
        <v>15000</v>
      </c>
      <c r="E271" s="7">
        <v>3</v>
      </c>
      <c r="F271" s="7">
        <v>2</v>
      </c>
      <c r="G271" s="7">
        <v>3</v>
      </c>
      <c r="H271" s="7">
        <v>2</v>
      </c>
      <c r="I271" s="7">
        <v>2</v>
      </c>
      <c r="J271" s="7">
        <v>3</v>
      </c>
      <c r="K271" s="7">
        <v>2</v>
      </c>
      <c r="L271" s="7">
        <v>3</v>
      </c>
      <c r="M271" s="7">
        <v>2</v>
      </c>
      <c r="N271" s="7">
        <v>3</v>
      </c>
      <c r="O271" s="2" t="s">
        <v>48</v>
      </c>
      <c r="P271" s="2" t="s">
        <v>49</v>
      </c>
    </row>
    <row r="272" spans="1:16" x14ac:dyDescent="0.25">
      <c r="A272" s="2" t="s">
        <v>83</v>
      </c>
      <c r="B272" s="2" t="s">
        <v>84</v>
      </c>
      <c r="C272" s="2" t="s">
        <v>58</v>
      </c>
      <c r="D272" s="3">
        <v>347821</v>
      </c>
      <c r="E272" s="7">
        <v>3</v>
      </c>
      <c r="F272" s="7">
        <v>3</v>
      </c>
      <c r="G272" s="7">
        <v>3</v>
      </c>
      <c r="H272" s="7">
        <v>3</v>
      </c>
      <c r="I272" s="7">
        <v>4</v>
      </c>
      <c r="J272" s="7">
        <v>3</v>
      </c>
      <c r="K272" s="7">
        <v>3</v>
      </c>
      <c r="L272" s="7">
        <v>4</v>
      </c>
      <c r="M272" s="7">
        <v>4</v>
      </c>
      <c r="N272" s="7">
        <v>4</v>
      </c>
      <c r="O272" s="2" t="s">
        <v>19</v>
      </c>
      <c r="P272" s="2" t="s">
        <v>20</v>
      </c>
    </row>
    <row r="273" spans="1:16" x14ac:dyDescent="0.25">
      <c r="A273" s="2" t="s">
        <v>83</v>
      </c>
      <c r="B273" s="2" t="s">
        <v>84</v>
      </c>
      <c r="C273" s="2" t="s">
        <v>58</v>
      </c>
      <c r="D273" s="3">
        <v>347821</v>
      </c>
      <c r="E273" s="7">
        <v>3</v>
      </c>
      <c r="F273" s="7">
        <v>4</v>
      </c>
      <c r="G273" s="7">
        <v>4</v>
      </c>
      <c r="H273" s="7">
        <v>3</v>
      </c>
      <c r="I273" s="7">
        <v>4</v>
      </c>
      <c r="J273" s="7">
        <v>3</v>
      </c>
      <c r="K273" s="7">
        <v>3</v>
      </c>
      <c r="L273" s="7">
        <v>4</v>
      </c>
      <c r="M273" s="7">
        <v>3</v>
      </c>
      <c r="N273" s="7">
        <v>3</v>
      </c>
      <c r="O273" s="2" t="s">
        <v>21</v>
      </c>
      <c r="P273" s="2" t="s">
        <v>22</v>
      </c>
    </row>
    <row r="274" spans="1:16" x14ac:dyDescent="0.25">
      <c r="A274" s="2" t="s">
        <v>83</v>
      </c>
      <c r="B274" s="2" t="s">
        <v>84</v>
      </c>
      <c r="C274" s="2" t="s">
        <v>58</v>
      </c>
      <c r="D274" s="3">
        <v>347821</v>
      </c>
      <c r="E274" s="7">
        <v>5</v>
      </c>
      <c r="F274" s="7">
        <v>5</v>
      </c>
      <c r="G274" s="7">
        <v>5</v>
      </c>
      <c r="H274" s="7">
        <v>4</v>
      </c>
      <c r="I274" s="7">
        <v>5</v>
      </c>
      <c r="J274" s="7">
        <v>4</v>
      </c>
      <c r="K274" s="7">
        <v>4</v>
      </c>
      <c r="L274" s="7">
        <v>4</v>
      </c>
      <c r="M274" s="7">
        <v>5</v>
      </c>
      <c r="N274" s="7">
        <v>5</v>
      </c>
      <c r="O274" s="2" t="s">
        <v>23</v>
      </c>
      <c r="P274" s="2" t="s">
        <v>24</v>
      </c>
    </row>
    <row r="275" spans="1:16" x14ac:dyDescent="0.25">
      <c r="A275" s="2" t="s">
        <v>83</v>
      </c>
      <c r="B275" s="2" t="s">
        <v>84</v>
      </c>
      <c r="C275" s="2" t="s">
        <v>58</v>
      </c>
      <c r="D275" s="3">
        <v>347821</v>
      </c>
      <c r="E275" s="7">
        <v>5</v>
      </c>
      <c r="F275" s="7">
        <v>5</v>
      </c>
      <c r="G275" s="7">
        <v>5</v>
      </c>
      <c r="H275" s="7">
        <v>5</v>
      </c>
      <c r="I275" s="7">
        <v>5</v>
      </c>
      <c r="J275" s="7">
        <v>5</v>
      </c>
      <c r="K275" s="7">
        <v>5</v>
      </c>
      <c r="L275" s="7">
        <v>5</v>
      </c>
      <c r="M275" s="7">
        <v>5</v>
      </c>
      <c r="N275" s="7">
        <v>5</v>
      </c>
      <c r="O275" s="2" t="s">
        <v>25</v>
      </c>
      <c r="P275" s="2" t="s">
        <v>26</v>
      </c>
    </row>
    <row r="276" spans="1:16" x14ac:dyDescent="0.25">
      <c r="A276" s="2" t="s">
        <v>83</v>
      </c>
      <c r="B276" s="2" t="s">
        <v>84</v>
      </c>
      <c r="C276" s="2" t="s">
        <v>58</v>
      </c>
      <c r="D276" s="3">
        <v>347821</v>
      </c>
      <c r="E276" s="7">
        <v>5</v>
      </c>
      <c r="F276" s="7">
        <v>5</v>
      </c>
      <c r="G276" s="7">
        <v>5</v>
      </c>
      <c r="H276" s="7">
        <v>4</v>
      </c>
      <c r="I276" s="7">
        <v>4</v>
      </c>
      <c r="J276" s="7">
        <v>5</v>
      </c>
      <c r="K276" s="7">
        <v>5</v>
      </c>
      <c r="L276" s="7">
        <v>5</v>
      </c>
      <c r="M276" s="7">
        <v>5</v>
      </c>
      <c r="N276" s="7">
        <v>5</v>
      </c>
      <c r="O276" s="2" t="s">
        <v>27</v>
      </c>
      <c r="P276" s="2" t="s">
        <v>28</v>
      </c>
    </row>
    <row r="277" spans="1:16" x14ac:dyDescent="0.25">
      <c r="A277" s="2" t="s">
        <v>83</v>
      </c>
      <c r="B277" s="2" t="s">
        <v>84</v>
      </c>
      <c r="C277" s="2" t="s">
        <v>58</v>
      </c>
      <c r="D277" s="3">
        <v>347821</v>
      </c>
      <c r="E277" s="7">
        <v>4</v>
      </c>
      <c r="F277" s="7">
        <v>4</v>
      </c>
      <c r="G277" s="7">
        <v>3</v>
      </c>
      <c r="H277" s="7">
        <v>3</v>
      </c>
      <c r="I277" s="7">
        <v>4</v>
      </c>
      <c r="J277" s="7">
        <v>4</v>
      </c>
      <c r="K277" s="7">
        <v>3</v>
      </c>
      <c r="L277" s="7">
        <v>4</v>
      </c>
      <c r="M277" s="7">
        <v>2</v>
      </c>
      <c r="N277" s="7">
        <v>2</v>
      </c>
      <c r="O277" s="2" t="s">
        <v>29</v>
      </c>
      <c r="P277" s="2" t="s">
        <v>30</v>
      </c>
    </row>
    <row r="278" spans="1:16" x14ac:dyDescent="0.25">
      <c r="A278" s="2" t="s">
        <v>83</v>
      </c>
      <c r="B278" s="2" t="s">
        <v>84</v>
      </c>
      <c r="C278" s="2" t="s">
        <v>58</v>
      </c>
      <c r="D278" s="3">
        <v>347821</v>
      </c>
      <c r="E278" s="7" t="s">
        <v>43</v>
      </c>
      <c r="F278" s="7" t="s">
        <v>43</v>
      </c>
      <c r="G278" s="7" t="s">
        <v>43</v>
      </c>
      <c r="H278" s="7" t="s">
        <v>43</v>
      </c>
      <c r="I278" s="7" t="s">
        <v>43</v>
      </c>
      <c r="J278" s="7" t="s">
        <v>43</v>
      </c>
      <c r="K278" s="7" t="s">
        <v>43</v>
      </c>
      <c r="L278" s="7" t="s">
        <v>43</v>
      </c>
      <c r="M278" s="7" t="s">
        <v>43</v>
      </c>
      <c r="N278" s="7" t="s">
        <v>43</v>
      </c>
      <c r="O278" s="2" t="s">
        <v>31</v>
      </c>
      <c r="P278" s="2" t="s">
        <v>32</v>
      </c>
    </row>
    <row r="279" spans="1:16" x14ac:dyDescent="0.25">
      <c r="A279" s="2" t="s">
        <v>83</v>
      </c>
      <c r="B279" s="2" t="s">
        <v>84</v>
      </c>
      <c r="C279" s="2" t="s">
        <v>58</v>
      </c>
      <c r="D279" s="3">
        <v>347821</v>
      </c>
      <c r="E279" s="7">
        <v>5</v>
      </c>
      <c r="F279" s="7">
        <v>5</v>
      </c>
      <c r="G279" s="7">
        <v>5</v>
      </c>
      <c r="H279" s="7">
        <v>5</v>
      </c>
      <c r="I279" s="7">
        <v>4</v>
      </c>
      <c r="J279" s="7">
        <v>5</v>
      </c>
      <c r="K279" s="7">
        <v>4</v>
      </c>
      <c r="L279" s="7">
        <v>5</v>
      </c>
      <c r="M279" s="7">
        <v>4</v>
      </c>
      <c r="N279" s="7">
        <v>5</v>
      </c>
      <c r="O279" s="2" t="s">
        <v>33</v>
      </c>
      <c r="P279" s="2" t="s">
        <v>34</v>
      </c>
    </row>
    <row r="280" spans="1:16" x14ac:dyDescent="0.25">
      <c r="A280" s="2" t="s">
        <v>83</v>
      </c>
      <c r="B280" s="2" t="s">
        <v>84</v>
      </c>
      <c r="C280" s="2" t="s">
        <v>58</v>
      </c>
      <c r="D280" s="3">
        <v>347821</v>
      </c>
      <c r="E280" s="7">
        <v>3</v>
      </c>
      <c r="F280" s="7">
        <v>5</v>
      </c>
      <c r="G280" s="7">
        <v>4</v>
      </c>
      <c r="H280" s="7">
        <v>4</v>
      </c>
      <c r="I280" s="7">
        <v>4</v>
      </c>
      <c r="J280" s="7">
        <v>4</v>
      </c>
      <c r="K280" s="7">
        <v>3</v>
      </c>
      <c r="L280" s="7">
        <v>5</v>
      </c>
      <c r="M280" s="7">
        <v>4</v>
      </c>
      <c r="N280" s="7">
        <v>5</v>
      </c>
      <c r="O280" s="2" t="s">
        <v>35</v>
      </c>
      <c r="P280" s="2" t="s">
        <v>36</v>
      </c>
    </row>
    <row r="281" spans="1:16" x14ac:dyDescent="0.25">
      <c r="A281" s="2" t="s">
        <v>83</v>
      </c>
      <c r="B281" s="2" t="s">
        <v>84</v>
      </c>
      <c r="C281" s="2" t="s">
        <v>58</v>
      </c>
      <c r="D281" s="3">
        <v>347821</v>
      </c>
      <c r="E281" s="7">
        <v>5</v>
      </c>
      <c r="F281" s="7">
        <v>5</v>
      </c>
      <c r="G281" s="7">
        <v>5</v>
      </c>
      <c r="H281" s="7">
        <v>5</v>
      </c>
      <c r="I281" s="7">
        <v>5</v>
      </c>
      <c r="J281" s="7">
        <v>5</v>
      </c>
      <c r="K281" s="7">
        <v>5</v>
      </c>
      <c r="L281" s="7">
        <v>5</v>
      </c>
      <c r="M281" s="7">
        <v>5</v>
      </c>
      <c r="N281" s="7">
        <v>4</v>
      </c>
      <c r="O281" s="2" t="s">
        <v>37</v>
      </c>
      <c r="P281" s="2" t="s">
        <v>38</v>
      </c>
    </row>
    <row r="282" spans="1:16" x14ac:dyDescent="0.25">
      <c r="A282" s="2" t="s">
        <v>83</v>
      </c>
      <c r="B282" s="2" t="s">
        <v>84</v>
      </c>
      <c r="C282" s="2" t="s">
        <v>58</v>
      </c>
      <c r="D282" s="3">
        <v>347821</v>
      </c>
      <c r="E282" s="7">
        <v>4</v>
      </c>
      <c r="F282" s="7">
        <v>5</v>
      </c>
      <c r="G282" s="7">
        <v>5</v>
      </c>
      <c r="H282" s="7">
        <v>4</v>
      </c>
      <c r="I282" s="7">
        <v>4</v>
      </c>
      <c r="J282" s="7">
        <v>4</v>
      </c>
      <c r="K282" s="7">
        <v>3</v>
      </c>
      <c r="L282" s="7">
        <v>5</v>
      </c>
      <c r="M282" s="7">
        <v>4</v>
      </c>
      <c r="N282" s="7">
        <v>5</v>
      </c>
      <c r="O282" s="2" t="s">
        <v>39</v>
      </c>
      <c r="P282" s="2" t="s">
        <v>40</v>
      </c>
    </row>
    <row r="283" spans="1:16" x14ac:dyDescent="0.25">
      <c r="A283" s="2" t="s">
        <v>83</v>
      </c>
      <c r="B283" s="2" t="s">
        <v>84</v>
      </c>
      <c r="C283" s="2" t="s">
        <v>58</v>
      </c>
      <c r="D283" s="3">
        <v>347821</v>
      </c>
      <c r="E283" s="7">
        <v>5</v>
      </c>
      <c r="F283" s="7">
        <v>5</v>
      </c>
      <c r="G283" s="7">
        <v>5</v>
      </c>
      <c r="H283" s="7">
        <v>4</v>
      </c>
      <c r="I283" s="7">
        <v>5</v>
      </c>
      <c r="J283" s="7">
        <v>4</v>
      </c>
      <c r="K283" s="7">
        <v>3</v>
      </c>
      <c r="L283" s="7">
        <v>5</v>
      </c>
      <c r="M283" s="7">
        <v>3</v>
      </c>
      <c r="N283" s="7">
        <v>5</v>
      </c>
      <c r="O283" s="2" t="s">
        <v>41</v>
      </c>
      <c r="P283" s="2" t="s">
        <v>42</v>
      </c>
    </row>
    <row r="284" spans="1:16" x14ac:dyDescent="0.25">
      <c r="A284" s="2" t="s">
        <v>83</v>
      </c>
      <c r="B284" s="2" t="s">
        <v>84</v>
      </c>
      <c r="C284" s="2" t="s">
        <v>58</v>
      </c>
      <c r="D284" s="3">
        <v>347821</v>
      </c>
      <c r="E284" s="7" t="s">
        <v>43</v>
      </c>
      <c r="F284" s="7" t="s">
        <v>43</v>
      </c>
      <c r="G284" s="7" t="s">
        <v>43</v>
      </c>
      <c r="H284" s="7" t="s">
        <v>43</v>
      </c>
      <c r="I284" s="7" t="s">
        <v>43</v>
      </c>
      <c r="J284" s="7" t="s">
        <v>43</v>
      </c>
      <c r="K284" s="7" t="s">
        <v>43</v>
      </c>
      <c r="L284" s="7" t="s">
        <v>43</v>
      </c>
      <c r="M284" s="7" t="s">
        <v>43</v>
      </c>
      <c r="N284" s="7" t="s">
        <v>43</v>
      </c>
      <c r="O284" s="2" t="s">
        <v>44</v>
      </c>
      <c r="P284" s="2" t="s">
        <v>45</v>
      </c>
    </row>
    <row r="285" spans="1:16" x14ac:dyDescent="0.25">
      <c r="A285" s="2" t="s">
        <v>83</v>
      </c>
      <c r="B285" s="2" t="s">
        <v>84</v>
      </c>
      <c r="C285" s="2" t="s">
        <v>58</v>
      </c>
      <c r="D285" s="3">
        <v>347821</v>
      </c>
      <c r="E285" s="7">
        <v>5</v>
      </c>
      <c r="F285" s="7">
        <v>5</v>
      </c>
      <c r="G285" s="7">
        <v>5</v>
      </c>
      <c r="H285" s="7">
        <v>4</v>
      </c>
      <c r="I285" s="7">
        <v>5</v>
      </c>
      <c r="J285" s="7">
        <v>5</v>
      </c>
      <c r="K285" s="7">
        <v>4</v>
      </c>
      <c r="L285" s="7">
        <v>4</v>
      </c>
      <c r="M285" s="7">
        <v>5</v>
      </c>
      <c r="N285" s="7">
        <v>5</v>
      </c>
      <c r="O285" s="2" t="s">
        <v>46</v>
      </c>
      <c r="P285" s="2" t="s">
        <v>47</v>
      </c>
    </row>
    <row r="286" spans="1:16" x14ac:dyDescent="0.25">
      <c r="A286" s="2" t="s">
        <v>83</v>
      </c>
      <c r="B286" s="2" t="s">
        <v>84</v>
      </c>
      <c r="C286" s="2" t="s">
        <v>58</v>
      </c>
      <c r="D286" s="3">
        <v>347821</v>
      </c>
      <c r="E286" s="7">
        <v>4</v>
      </c>
      <c r="F286" s="7">
        <v>4</v>
      </c>
      <c r="G286" s="7">
        <v>5</v>
      </c>
      <c r="H286" s="7">
        <v>4</v>
      </c>
      <c r="I286" s="7">
        <v>4</v>
      </c>
      <c r="J286" s="7">
        <v>4</v>
      </c>
      <c r="K286" s="7">
        <v>4</v>
      </c>
      <c r="L286" s="7">
        <v>4</v>
      </c>
      <c r="M286" s="7">
        <v>4</v>
      </c>
      <c r="N286" s="7">
        <v>4</v>
      </c>
      <c r="O286" s="2" t="s">
        <v>48</v>
      </c>
      <c r="P286" s="2" t="s">
        <v>49</v>
      </c>
    </row>
    <row r="287" spans="1:16" x14ac:dyDescent="0.25">
      <c r="A287" s="2" t="s">
        <v>85</v>
      </c>
      <c r="B287" s="2" t="s">
        <v>86</v>
      </c>
      <c r="C287" s="2" t="s">
        <v>52</v>
      </c>
      <c r="D287" s="3">
        <v>537000</v>
      </c>
      <c r="E287" s="7">
        <v>3</v>
      </c>
      <c r="F287" s="7">
        <v>2</v>
      </c>
      <c r="G287" s="7">
        <v>3</v>
      </c>
      <c r="H287" s="7">
        <v>3</v>
      </c>
      <c r="I287" s="7">
        <v>2</v>
      </c>
      <c r="J287" s="7">
        <v>2</v>
      </c>
      <c r="K287" s="7">
        <v>3</v>
      </c>
      <c r="L287" s="7">
        <v>3</v>
      </c>
      <c r="M287" s="7">
        <v>3</v>
      </c>
      <c r="N287" s="7">
        <v>3</v>
      </c>
      <c r="O287" s="2" t="s">
        <v>19</v>
      </c>
      <c r="P287" s="2" t="s">
        <v>20</v>
      </c>
    </row>
    <row r="288" spans="1:16" x14ac:dyDescent="0.25">
      <c r="A288" s="2" t="s">
        <v>85</v>
      </c>
      <c r="B288" s="2" t="s">
        <v>86</v>
      </c>
      <c r="C288" s="2" t="s">
        <v>52</v>
      </c>
      <c r="D288" s="3">
        <v>537000</v>
      </c>
      <c r="E288" s="7">
        <v>4</v>
      </c>
      <c r="F288" s="7">
        <v>3</v>
      </c>
      <c r="G288" s="7">
        <v>4</v>
      </c>
      <c r="H288" s="7">
        <v>3</v>
      </c>
      <c r="I288" s="7">
        <v>4</v>
      </c>
      <c r="J288" s="7">
        <v>4</v>
      </c>
      <c r="K288" s="7">
        <v>4</v>
      </c>
      <c r="L288" s="7">
        <v>4</v>
      </c>
      <c r="M288" s="7">
        <v>4</v>
      </c>
      <c r="N288" s="7">
        <v>3</v>
      </c>
      <c r="O288" s="2" t="s">
        <v>21</v>
      </c>
      <c r="P288" s="2" t="s">
        <v>22</v>
      </c>
    </row>
    <row r="289" spans="1:16" x14ac:dyDescent="0.25">
      <c r="A289" s="2" t="s">
        <v>85</v>
      </c>
      <c r="B289" s="2" t="s">
        <v>86</v>
      </c>
      <c r="C289" s="2" t="s">
        <v>52</v>
      </c>
      <c r="D289" s="3">
        <v>537000</v>
      </c>
      <c r="E289" s="7">
        <v>3</v>
      </c>
      <c r="F289" s="7">
        <v>4</v>
      </c>
      <c r="G289" s="7">
        <v>3</v>
      </c>
      <c r="H289" s="7">
        <v>5</v>
      </c>
      <c r="I289" s="7">
        <v>5</v>
      </c>
      <c r="J289" s="7">
        <v>4</v>
      </c>
      <c r="K289" s="7">
        <v>4</v>
      </c>
      <c r="L289" s="7">
        <v>5</v>
      </c>
      <c r="M289" s="7">
        <v>4</v>
      </c>
      <c r="N289" s="7">
        <v>3</v>
      </c>
      <c r="O289" s="2" t="s">
        <v>23</v>
      </c>
      <c r="P289" s="2" t="s">
        <v>24</v>
      </c>
    </row>
    <row r="290" spans="1:16" x14ac:dyDescent="0.25">
      <c r="A290" s="2" t="s">
        <v>85</v>
      </c>
      <c r="B290" s="2" t="s">
        <v>86</v>
      </c>
      <c r="C290" s="2" t="s">
        <v>52</v>
      </c>
      <c r="D290" s="3">
        <v>537000</v>
      </c>
      <c r="E290" s="7">
        <v>5</v>
      </c>
      <c r="F290" s="7">
        <v>5</v>
      </c>
      <c r="G290" s="7">
        <v>5</v>
      </c>
      <c r="H290" s="7">
        <v>5</v>
      </c>
      <c r="I290" s="7">
        <v>5</v>
      </c>
      <c r="J290" s="7">
        <v>5</v>
      </c>
      <c r="K290" s="7">
        <v>5</v>
      </c>
      <c r="L290" s="7">
        <v>5</v>
      </c>
      <c r="M290" s="7">
        <v>5</v>
      </c>
      <c r="N290" s="7">
        <v>5</v>
      </c>
      <c r="O290" s="2" t="s">
        <v>25</v>
      </c>
      <c r="P290" s="2" t="s">
        <v>26</v>
      </c>
    </row>
    <row r="291" spans="1:16" x14ac:dyDescent="0.25">
      <c r="A291" s="2" t="s">
        <v>85</v>
      </c>
      <c r="B291" s="2" t="s">
        <v>86</v>
      </c>
      <c r="C291" s="2" t="s">
        <v>52</v>
      </c>
      <c r="D291" s="3">
        <v>537000</v>
      </c>
      <c r="E291" s="7">
        <v>5</v>
      </c>
      <c r="F291" s="7">
        <v>5</v>
      </c>
      <c r="G291" s="7">
        <v>5</v>
      </c>
      <c r="H291" s="7">
        <v>4</v>
      </c>
      <c r="I291" s="7">
        <v>4</v>
      </c>
      <c r="J291" s="7">
        <v>4</v>
      </c>
      <c r="K291" s="7">
        <v>5</v>
      </c>
      <c r="L291" s="7">
        <v>5</v>
      </c>
      <c r="M291" s="7">
        <v>4</v>
      </c>
      <c r="N291" s="7">
        <v>4</v>
      </c>
      <c r="O291" s="2" t="s">
        <v>27</v>
      </c>
      <c r="P291" s="2" t="s">
        <v>28</v>
      </c>
    </row>
    <row r="292" spans="1:16" x14ac:dyDescent="0.25">
      <c r="A292" s="2" t="s">
        <v>85</v>
      </c>
      <c r="B292" s="2" t="s">
        <v>86</v>
      </c>
      <c r="C292" s="2" t="s">
        <v>52</v>
      </c>
      <c r="D292" s="3">
        <v>537000</v>
      </c>
      <c r="E292" s="7">
        <v>5</v>
      </c>
      <c r="F292" s="7">
        <v>4</v>
      </c>
      <c r="G292" s="7">
        <v>4</v>
      </c>
      <c r="H292" s="7">
        <v>4</v>
      </c>
      <c r="I292" s="7">
        <v>4</v>
      </c>
      <c r="J292" s="7">
        <v>3</v>
      </c>
      <c r="K292" s="7">
        <v>4</v>
      </c>
      <c r="L292" s="7">
        <v>5</v>
      </c>
      <c r="M292" s="7">
        <v>4</v>
      </c>
      <c r="N292" s="7">
        <v>3</v>
      </c>
      <c r="O292" s="2" t="s">
        <v>29</v>
      </c>
      <c r="P292" s="2" t="s">
        <v>30</v>
      </c>
    </row>
    <row r="293" spans="1:16" x14ac:dyDescent="0.25">
      <c r="A293" s="2" t="s">
        <v>85</v>
      </c>
      <c r="B293" s="2" t="s">
        <v>86</v>
      </c>
      <c r="C293" s="2" t="s">
        <v>52</v>
      </c>
      <c r="D293" s="3">
        <v>537000</v>
      </c>
      <c r="E293" s="7">
        <v>4</v>
      </c>
      <c r="F293" s="7">
        <v>4</v>
      </c>
      <c r="G293" s="7">
        <v>4</v>
      </c>
      <c r="H293" s="7">
        <v>4</v>
      </c>
      <c r="I293" s="7">
        <v>4</v>
      </c>
      <c r="J293" s="7">
        <v>4</v>
      </c>
      <c r="K293" s="7">
        <v>4</v>
      </c>
      <c r="L293" s="7">
        <v>4</v>
      </c>
      <c r="M293" s="7">
        <v>4</v>
      </c>
      <c r="N293" s="7">
        <v>4</v>
      </c>
      <c r="O293" s="2" t="s">
        <v>31</v>
      </c>
      <c r="P293" s="2" t="s">
        <v>32</v>
      </c>
    </row>
    <row r="294" spans="1:16" x14ac:dyDescent="0.25">
      <c r="A294" s="2" t="s">
        <v>85</v>
      </c>
      <c r="B294" s="2" t="s">
        <v>86</v>
      </c>
      <c r="C294" s="2" t="s">
        <v>52</v>
      </c>
      <c r="D294" s="3">
        <v>537000</v>
      </c>
      <c r="E294" s="7">
        <v>5</v>
      </c>
      <c r="F294" s="7">
        <v>5</v>
      </c>
      <c r="G294" s="7">
        <v>5</v>
      </c>
      <c r="H294" s="7">
        <v>5</v>
      </c>
      <c r="I294" s="7">
        <v>5</v>
      </c>
      <c r="J294" s="7">
        <v>5</v>
      </c>
      <c r="K294" s="7">
        <v>5</v>
      </c>
      <c r="L294" s="7">
        <v>5</v>
      </c>
      <c r="M294" s="7">
        <v>5</v>
      </c>
      <c r="N294" s="7">
        <v>4</v>
      </c>
      <c r="O294" s="2" t="s">
        <v>33</v>
      </c>
      <c r="P294" s="2" t="s">
        <v>34</v>
      </c>
    </row>
    <row r="295" spans="1:16" x14ac:dyDescent="0.25">
      <c r="A295" s="2" t="s">
        <v>85</v>
      </c>
      <c r="B295" s="2" t="s">
        <v>86</v>
      </c>
      <c r="C295" s="2" t="s">
        <v>52</v>
      </c>
      <c r="D295" s="3">
        <v>537000</v>
      </c>
      <c r="E295" s="7">
        <v>4</v>
      </c>
      <c r="F295" s="7">
        <v>4</v>
      </c>
      <c r="G295" s="7">
        <v>5</v>
      </c>
      <c r="H295" s="7">
        <v>4</v>
      </c>
      <c r="I295" s="7">
        <v>4</v>
      </c>
      <c r="J295" s="7">
        <v>4</v>
      </c>
      <c r="K295" s="7">
        <v>4</v>
      </c>
      <c r="L295" s="7">
        <v>5</v>
      </c>
      <c r="M295" s="7">
        <v>3</v>
      </c>
      <c r="N295" s="7">
        <v>4</v>
      </c>
      <c r="O295" s="2" t="s">
        <v>35</v>
      </c>
      <c r="P295" s="2" t="s">
        <v>36</v>
      </c>
    </row>
    <row r="296" spans="1:16" x14ac:dyDescent="0.25">
      <c r="A296" s="2" t="s">
        <v>85</v>
      </c>
      <c r="B296" s="2" t="s">
        <v>86</v>
      </c>
      <c r="C296" s="2" t="s">
        <v>52</v>
      </c>
      <c r="D296" s="3">
        <v>537000</v>
      </c>
      <c r="E296" s="7">
        <v>5</v>
      </c>
      <c r="F296" s="7">
        <v>5</v>
      </c>
      <c r="G296" s="7">
        <v>5</v>
      </c>
      <c r="H296" s="7">
        <v>5</v>
      </c>
      <c r="I296" s="7">
        <v>5</v>
      </c>
      <c r="J296" s="7">
        <v>4</v>
      </c>
      <c r="K296" s="7">
        <v>5</v>
      </c>
      <c r="L296" s="7">
        <v>5</v>
      </c>
      <c r="M296" s="7">
        <v>5</v>
      </c>
      <c r="N296" s="7">
        <v>5</v>
      </c>
      <c r="O296" s="2" t="s">
        <v>37</v>
      </c>
      <c r="P296" s="2" t="s">
        <v>38</v>
      </c>
    </row>
    <row r="297" spans="1:16" x14ac:dyDescent="0.25">
      <c r="A297" s="2" t="s">
        <v>85</v>
      </c>
      <c r="B297" s="2" t="s">
        <v>86</v>
      </c>
      <c r="C297" s="2" t="s">
        <v>52</v>
      </c>
      <c r="D297" s="3">
        <v>537000</v>
      </c>
      <c r="E297" s="7">
        <v>4</v>
      </c>
      <c r="F297" s="7">
        <v>5</v>
      </c>
      <c r="G297" s="7">
        <v>5</v>
      </c>
      <c r="H297" s="7">
        <v>4</v>
      </c>
      <c r="I297" s="7">
        <v>4</v>
      </c>
      <c r="J297" s="7">
        <v>3</v>
      </c>
      <c r="K297" s="7">
        <v>5</v>
      </c>
      <c r="L297" s="7">
        <v>5</v>
      </c>
      <c r="M297" s="7">
        <v>5</v>
      </c>
      <c r="N297" s="7">
        <v>3</v>
      </c>
      <c r="O297" s="2" t="s">
        <v>39</v>
      </c>
      <c r="P297" s="2" t="s">
        <v>40</v>
      </c>
    </row>
    <row r="298" spans="1:16" x14ac:dyDescent="0.25">
      <c r="A298" s="2" t="s">
        <v>85</v>
      </c>
      <c r="B298" s="2" t="s">
        <v>86</v>
      </c>
      <c r="C298" s="2" t="s">
        <v>52</v>
      </c>
      <c r="D298" s="3">
        <v>537000</v>
      </c>
      <c r="E298" s="7">
        <v>4</v>
      </c>
      <c r="F298" s="7">
        <v>3</v>
      </c>
      <c r="G298" s="7">
        <v>5</v>
      </c>
      <c r="H298" s="7">
        <v>4</v>
      </c>
      <c r="I298" s="7">
        <v>5</v>
      </c>
      <c r="J298" s="7">
        <v>4</v>
      </c>
      <c r="K298" s="7">
        <v>5</v>
      </c>
      <c r="L298" s="7">
        <v>4</v>
      </c>
      <c r="M298" s="7">
        <v>2</v>
      </c>
      <c r="N298" s="7">
        <v>3</v>
      </c>
      <c r="O298" s="2" t="s">
        <v>41</v>
      </c>
      <c r="P298" s="2" t="s">
        <v>42</v>
      </c>
    </row>
    <row r="299" spans="1:16" x14ac:dyDescent="0.25">
      <c r="A299" s="2" t="s">
        <v>85</v>
      </c>
      <c r="B299" s="2" t="s">
        <v>86</v>
      </c>
      <c r="C299" s="2" t="s">
        <v>52</v>
      </c>
      <c r="D299" s="3">
        <v>537000</v>
      </c>
      <c r="E299" s="7" t="s">
        <v>43</v>
      </c>
      <c r="F299" s="7" t="s">
        <v>43</v>
      </c>
      <c r="G299" s="7" t="s">
        <v>43</v>
      </c>
      <c r="H299" s="7" t="s">
        <v>43</v>
      </c>
      <c r="I299" s="7" t="s">
        <v>43</v>
      </c>
      <c r="J299" s="7" t="s">
        <v>43</v>
      </c>
      <c r="K299" s="7" t="s">
        <v>43</v>
      </c>
      <c r="L299" s="7" t="s">
        <v>43</v>
      </c>
      <c r="M299" s="7" t="s">
        <v>43</v>
      </c>
      <c r="N299" s="7" t="s">
        <v>43</v>
      </c>
      <c r="O299" s="2" t="s">
        <v>44</v>
      </c>
      <c r="P299" s="2" t="s">
        <v>45</v>
      </c>
    </row>
    <row r="300" spans="1:16" x14ac:dyDescent="0.25">
      <c r="A300" s="2" t="s">
        <v>85</v>
      </c>
      <c r="B300" s="2" t="s">
        <v>86</v>
      </c>
      <c r="C300" s="2" t="s">
        <v>52</v>
      </c>
      <c r="D300" s="3">
        <v>537000</v>
      </c>
      <c r="E300" s="7">
        <v>5</v>
      </c>
      <c r="F300" s="7">
        <v>3</v>
      </c>
      <c r="G300" s="7">
        <v>5</v>
      </c>
      <c r="H300" s="7">
        <v>3</v>
      </c>
      <c r="I300" s="7">
        <v>4</v>
      </c>
      <c r="J300" s="7">
        <v>4</v>
      </c>
      <c r="K300" s="7">
        <v>5</v>
      </c>
      <c r="L300" s="7">
        <v>5</v>
      </c>
      <c r="M300" s="7">
        <v>5</v>
      </c>
      <c r="N300" s="7">
        <v>3</v>
      </c>
      <c r="O300" s="2" t="s">
        <v>46</v>
      </c>
      <c r="P300" s="2" t="s">
        <v>47</v>
      </c>
    </row>
    <row r="301" spans="1:16" x14ac:dyDescent="0.25">
      <c r="A301" s="2" t="s">
        <v>85</v>
      </c>
      <c r="B301" s="2" t="s">
        <v>86</v>
      </c>
      <c r="C301" s="2" t="s">
        <v>52</v>
      </c>
      <c r="D301" s="3">
        <v>537000</v>
      </c>
      <c r="E301" s="7">
        <v>4</v>
      </c>
      <c r="F301" s="7">
        <v>3</v>
      </c>
      <c r="G301" s="7">
        <v>3</v>
      </c>
      <c r="H301" s="7">
        <v>3</v>
      </c>
      <c r="I301" s="7">
        <v>3</v>
      </c>
      <c r="J301" s="7">
        <v>3</v>
      </c>
      <c r="K301" s="7">
        <v>4</v>
      </c>
      <c r="L301" s="7">
        <v>3</v>
      </c>
      <c r="M301" s="7">
        <v>3</v>
      </c>
      <c r="N301" s="7">
        <v>3</v>
      </c>
      <c r="O301" s="2" t="s">
        <v>48</v>
      </c>
      <c r="P301" s="2" t="s">
        <v>49</v>
      </c>
    </row>
    <row r="302" spans="1:16" x14ac:dyDescent="0.25">
      <c r="A302" s="2" t="s">
        <v>87</v>
      </c>
      <c r="B302" s="2" t="s">
        <v>88</v>
      </c>
      <c r="C302" s="2" t="s">
        <v>58</v>
      </c>
      <c r="D302" s="3">
        <v>100000</v>
      </c>
      <c r="E302" s="7">
        <v>4</v>
      </c>
      <c r="F302" s="7">
        <v>4</v>
      </c>
      <c r="G302" s="7">
        <v>3</v>
      </c>
      <c r="H302" s="7">
        <v>2</v>
      </c>
      <c r="I302" s="7">
        <v>3</v>
      </c>
      <c r="J302" s="7">
        <v>2</v>
      </c>
      <c r="K302" s="7">
        <v>4</v>
      </c>
      <c r="L302" s="7">
        <v>2</v>
      </c>
      <c r="M302" s="7">
        <v>3</v>
      </c>
      <c r="N302" s="7">
        <v>4</v>
      </c>
      <c r="O302" s="2" t="s">
        <v>19</v>
      </c>
      <c r="P302" s="2" t="s">
        <v>20</v>
      </c>
    </row>
    <row r="303" spans="1:16" x14ac:dyDescent="0.25">
      <c r="A303" s="2" t="s">
        <v>87</v>
      </c>
      <c r="B303" s="2" t="s">
        <v>88</v>
      </c>
      <c r="C303" s="2" t="s">
        <v>58</v>
      </c>
      <c r="D303" s="3">
        <v>100000</v>
      </c>
      <c r="E303" s="7">
        <v>4</v>
      </c>
      <c r="F303" s="7">
        <v>3</v>
      </c>
      <c r="G303" s="7">
        <v>2</v>
      </c>
      <c r="H303" s="7">
        <v>3</v>
      </c>
      <c r="I303" s="7">
        <v>2</v>
      </c>
      <c r="J303" s="7">
        <v>3</v>
      </c>
      <c r="K303" s="7">
        <v>3</v>
      </c>
      <c r="L303" s="7">
        <v>2</v>
      </c>
      <c r="M303" s="7">
        <v>2</v>
      </c>
      <c r="N303" s="7">
        <v>2</v>
      </c>
      <c r="O303" s="2" t="s">
        <v>21</v>
      </c>
      <c r="P303" s="2" t="s">
        <v>22</v>
      </c>
    </row>
    <row r="304" spans="1:16" x14ac:dyDescent="0.25">
      <c r="A304" s="2" t="s">
        <v>87</v>
      </c>
      <c r="B304" s="2" t="s">
        <v>88</v>
      </c>
      <c r="C304" s="2" t="s">
        <v>58</v>
      </c>
      <c r="D304" s="3">
        <v>100000</v>
      </c>
      <c r="E304" s="7">
        <v>3</v>
      </c>
      <c r="F304" s="7">
        <v>4</v>
      </c>
      <c r="G304" s="7">
        <v>4</v>
      </c>
      <c r="H304" s="7">
        <v>4</v>
      </c>
      <c r="I304" s="7">
        <v>5</v>
      </c>
      <c r="J304" s="7">
        <v>3</v>
      </c>
      <c r="K304" s="7">
        <v>4</v>
      </c>
      <c r="L304" s="7">
        <v>3</v>
      </c>
      <c r="M304" s="7">
        <v>2</v>
      </c>
      <c r="N304" s="7">
        <v>3</v>
      </c>
      <c r="O304" s="2" t="s">
        <v>23</v>
      </c>
      <c r="P304" s="2" t="s">
        <v>24</v>
      </c>
    </row>
    <row r="305" spans="1:16" x14ac:dyDescent="0.25">
      <c r="A305" s="2" t="s">
        <v>87</v>
      </c>
      <c r="B305" s="2" t="s">
        <v>88</v>
      </c>
      <c r="C305" s="2" t="s">
        <v>58</v>
      </c>
      <c r="D305" s="3">
        <v>100000</v>
      </c>
      <c r="E305" s="7">
        <v>4</v>
      </c>
      <c r="F305" s="7">
        <v>4</v>
      </c>
      <c r="G305" s="7">
        <v>4</v>
      </c>
      <c r="H305" s="7">
        <v>4</v>
      </c>
      <c r="I305" s="7">
        <v>4</v>
      </c>
      <c r="J305" s="7">
        <v>4</v>
      </c>
      <c r="K305" s="7">
        <v>3</v>
      </c>
      <c r="L305" s="7">
        <v>3</v>
      </c>
      <c r="M305" s="7">
        <v>3</v>
      </c>
      <c r="N305" s="7">
        <v>4</v>
      </c>
      <c r="O305" s="2" t="s">
        <v>25</v>
      </c>
      <c r="P305" s="2" t="s">
        <v>26</v>
      </c>
    </row>
    <row r="306" spans="1:16" x14ac:dyDescent="0.25">
      <c r="A306" s="2" t="s">
        <v>87</v>
      </c>
      <c r="B306" s="2" t="s">
        <v>88</v>
      </c>
      <c r="C306" s="2" t="s">
        <v>58</v>
      </c>
      <c r="D306" s="3">
        <v>100000</v>
      </c>
      <c r="E306" s="7">
        <v>4</v>
      </c>
      <c r="F306" s="7">
        <v>4</v>
      </c>
      <c r="G306" s="7">
        <v>3</v>
      </c>
      <c r="H306" s="7">
        <v>3</v>
      </c>
      <c r="I306" s="7">
        <v>4</v>
      </c>
      <c r="J306" s="7">
        <v>3</v>
      </c>
      <c r="K306" s="7">
        <v>3</v>
      </c>
      <c r="L306" s="7">
        <v>3</v>
      </c>
      <c r="M306" s="7">
        <v>3</v>
      </c>
      <c r="N306" s="7">
        <v>3</v>
      </c>
      <c r="O306" s="2" t="s">
        <v>27</v>
      </c>
      <c r="P306" s="2" t="s">
        <v>28</v>
      </c>
    </row>
    <row r="307" spans="1:16" x14ac:dyDescent="0.25">
      <c r="A307" s="2" t="s">
        <v>87</v>
      </c>
      <c r="B307" s="2" t="s">
        <v>88</v>
      </c>
      <c r="C307" s="2" t="s">
        <v>58</v>
      </c>
      <c r="D307" s="3">
        <v>100000</v>
      </c>
      <c r="E307" s="7">
        <v>5</v>
      </c>
      <c r="F307" s="7">
        <v>4</v>
      </c>
      <c r="G307" s="7">
        <v>2</v>
      </c>
      <c r="H307" s="7">
        <v>3</v>
      </c>
      <c r="I307" s="7">
        <v>2</v>
      </c>
      <c r="J307" s="7">
        <v>2</v>
      </c>
      <c r="K307" s="7">
        <v>2</v>
      </c>
      <c r="L307" s="7">
        <v>4</v>
      </c>
      <c r="M307" s="7">
        <v>2</v>
      </c>
      <c r="N307" s="7">
        <v>2</v>
      </c>
      <c r="O307" s="2" t="s">
        <v>29</v>
      </c>
      <c r="P307" s="2" t="s">
        <v>30</v>
      </c>
    </row>
    <row r="308" spans="1:16" x14ac:dyDescent="0.25">
      <c r="A308" s="2" t="s">
        <v>87</v>
      </c>
      <c r="B308" s="2" t="s">
        <v>88</v>
      </c>
      <c r="C308" s="2" t="s">
        <v>58</v>
      </c>
      <c r="D308" s="3">
        <v>100000</v>
      </c>
      <c r="E308" s="7" t="s">
        <v>43</v>
      </c>
      <c r="F308" s="7" t="s">
        <v>43</v>
      </c>
      <c r="G308" s="7" t="s">
        <v>43</v>
      </c>
      <c r="H308" s="7" t="s">
        <v>43</v>
      </c>
      <c r="I308" s="7" t="s">
        <v>43</v>
      </c>
      <c r="J308" s="7" t="s">
        <v>43</v>
      </c>
      <c r="K308" s="7" t="s">
        <v>43</v>
      </c>
      <c r="L308" s="7" t="s">
        <v>43</v>
      </c>
      <c r="M308" s="7" t="s">
        <v>43</v>
      </c>
      <c r="N308" s="7" t="s">
        <v>43</v>
      </c>
      <c r="O308" s="2" t="s">
        <v>31</v>
      </c>
      <c r="P308" s="2" t="s">
        <v>32</v>
      </c>
    </row>
    <row r="309" spans="1:16" x14ac:dyDescent="0.25">
      <c r="A309" s="2" t="s">
        <v>87</v>
      </c>
      <c r="B309" s="2" t="s">
        <v>88</v>
      </c>
      <c r="C309" s="2" t="s">
        <v>58</v>
      </c>
      <c r="D309" s="3">
        <v>100000</v>
      </c>
      <c r="E309" s="7">
        <v>5</v>
      </c>
      <c r="F309" s="7">
        <v>3</v>
      </c>
      <c r="G309" s="7">
        <v>1</v>
      </c>
      <c r="H309" s="7">
        <v>4</v>
      </c>
      <c r="I309" s="7">
        <v>3</v>
      </c>
      <c r="J309" s="7">
        <v>3</v>
      </c>
      <c r="K309" s="7">
        <v>3</v>
      </c>
      <c r="L309" s="7">
        <v>4</v>
      </c>
      <c r="M309" s="7">
        <v>3</v>
      </c>
      <c r="N309" s="7">
        <v>4</v>
      </c>
      <c r="O309" s="2" t="s">
        <v>33</v>
      </c>
      <c r="P309" s="2" t="s">
        <v>34</v>
      </c>
    </row>
    <row r="310" spans="1:16" x14ac:dyDescent="0.25">
      <c r="A310" s="2" t="s">
        <v>87</v>
      </c>
      <c r="B310" s="2" t="s">
        <v>88</v>
      </c>
      <c r="C310" s="2" t="s">
        <v>58</v>
      </c>
      <c r="D310" s="3">
        <v>100000</v>
      </c>
      <c r="E310" s="7">
        <v>5</v>
      </c>
      <c r="F310" s="7">
        <v>4</v>
      </c>
      <c r="G310" s="7">
        <v>4</v>
      </c>
      <c r="H310" s="7">
        <v>4</v>
      </c>
      <c r="I310" s="7">
        <v>4</v>
      </c>
      <c r="J310" s="7">
        <v>3</v>
      </c>
      <c r="K310" s="7">
        <v>5</v>
      </c>
      <c r="L310" s="7">
        <v>3</v>
      </c>
      <c r="M310" s="7">
        <v>3</v>
      </c>
      <c r="N310" s="7">
        <v>4</v>
      </c>
      <c r="O310" s="2" t="s">
        <v>35</v>
      </c>
      <c r="P310" s="2" t="s">
        <v>36</v>
      </c>
    </row>
    <row r="311" spans="1:16" x14ac:dyDescent="0.25">
      <c r="A311" s="2" t="s">
        <v>87</v>
      </c>
      <c r="B311" s="2" t="s">
        <v>88</v>
      </c>
      <c r="C311" s="2" t="s">
        <v>58</v>
      </c>
      <c r="D311" s="3">
        <v>100000</v>
      </c>
      <c r="E311" s="7">
        <v>5</v>
      </c>
      <c r="F311" s="7">
        <v>4</v>
      </c>
      <c r="G311" s="7">
        <v>4</v>
      </c>
      <c r="H311" s="7">
        <v>3</v>
      </c>
      <c r="I311" s="7">
        <v>4</v>
      </c>
      <c r="J311" s="7">
        <v>4</v>
      </c>
      <c r="K311" s="7">
        <v>4</v>
      </c>
      <c r="L311" s="7">
        <v>3</v>
      </c>
      <c r="M311" s="7">
        <v>5</v>
      </c>
      <c r="N311" s="7">
        <v>5</v>
      </c>
      <c r="O311" s="2" t="s">
        <v>37</v>
      </c>
      <c r="P311" s="2" t="s">
        <v>38</v>
      </c>
    </row>
    <row r="312" spans="1:16" x14ac:dyDescent="0.25">
      <c r="A312" s="2" t="s">
        <v>87</v>
      </c>
      <c r="B312" s="2" t="s">
        <v>88</v>
      </c>
      <c r="C312" s="2" t="s">
        <v>58</v>
      </c>
      <c r="D312" s="3">
        <v>100000</v>
      </c>
      <c r="E312" s="7">
        <v>4</v>
      </c>
      <c r="F312" s="7">
        <v>3</v>
      </c>
      <c r="G312" s="7">
        <v>3</v>
      </c>
      <c r="H312" s="7">
        <v>3</v>
      </c>
      <c r="I312" s="7">
        <v>3</v>
      </c>
      <c r="J312" s="7">
        <v>1</v>
      </c>
      <c r="K312" s="7">
        <v>4</v>
      </c>
      <c r="L312" s="7">
        <v>2</v>
      </c>
      <c r="M312" s="7">
        <v>1</v>
      </c>
      <c r="N312" s="7">
        <v>3</v>
      </c>
      <c r="O312" s="2" t="s">
        <v>39</v>
      </c>
      <c r="P312" s="2" t="s">
        <v>40</v>
      </c>
    </row>
    <row r="313" spans="1:16" x14ac:dyDescent="0.25">
      <c r="A313" s="2" t="s">
        <v>87</v>
      </c>
      <c r="B313" s="2" t="s">
        <v>88</v>
      </c>
      <c r="C313" s="2" t="s">
        <v>58</v>
      </c>
      <c r="D313" s="3">
        <v>100000</v>
      </c>
      <c r="E313" s="7">
        <v>5</v>
      </c>
      <c r="F313" s="7">
        <v>4</v>
      </c>
      <c r="G313" s="7">
        <v>4</v>
      </c>
      <c r="H313" s="7">
        <v>5</v>
      </c>
      <c r="I313" s="7">
        <v>5</v>
      </c>
      <c r="J313" s="7">
        <v>4</v>
      </c>
      <c r="K313" s="7">
        <v>4</v>
      </c>
      <c r="L313" s="7">
        <v>3</v>
      </c>
      <c r="M313" s="7">
        <v>4</v>
      </c>
      <c r="N313" s="7">
        <v>5</v>
      </c>
      <c r="O313" s="2" t="s">
        <v>41</v>
      </c>
      <c r="P313" s="2" t="s">
        <v>42</v>
      </c>
    </row>
    <row r="314" spans="1:16" x14ac:dyDescent="0.25">
      <c r="A314" s="2" t="s">
        <v>87</v>
      </c>
      <c r="B314" s="2" t="s">
        <v>88</v>
      </c>
      <c r="C314" s="2" t="s">
        <v>58</v>
      </c>
      <c r="D314" s="3">
        <v>100000</v>
      </c>
      <c r="E314" s="7" t="s">
        <v>43</v>
      </c>
      <c r="F314" s="7" t="s">
        <v>43</v>
      </c>
      <c r="G314" s="7" t="s">
        <v>43</v>
      </c>
      <c r="H314" s="7" t="s">
        <v>43</v>
      </c>
      <c r="I314" s="7" t="s">
        <v>43</v>
      </c>
      <c r="J314" s="7" t="s">
        <v>43</v>
      </c>
      <c r="K314" s="7" t="s">
        <v>43</v>
      </c>
      <c r="L314" s="7" t="s">
        <v>43</v>
      </c>
      <c r="M314" s="7" t="s">
        <v>43</v>
      </c>
      <c r="N314" s="7" t="s">
        <v>43</v>
      </c>
      <c r="O314" s="2" t="s">
        <v>44</v>
      </c>
      <c r="P314" s="2" t="s">
        <v>45</v>
      </c>
    </row>
    <row r="315" spans="1:16" x14ac:dyDescent="0.25">
      <c r="A315" s="2" t="s">
        <v>87</v>
      </c>
      <c r="B315" s="2" t="s">
        <v>88</v>
      </c>
      <c r="C315" s="2" t="s">
        <v>58</v>
      </c>
      <c r="D315" s="3">
        <v>100000</v>
      </c>
      <c r="E315" s="7">
        <v>5</v>
      </c>
      <c r="F315" s="7">
        <v>5</v>
      </c>
      <c r="G315" s="7">
        <v>3</v>
      </c>
      <c r="H315" s="7">
        <v>4</v>
      </c>
      <c r="I315" s="7">
        <v>4</v>
      </c>
      <c r="J315" s="7">
        <v>4</v>
      </c>
      <c r="K315" s="7">
        <v>4</v>
      </c>
      <c r="L315" s="7">
        <v>3</v>
      </c>
      <c r="M315" s="7">
        <v>3</v>
      </c>
      <c r="N315" s="7">
        <v>4</v>
      </c>
      <c r="O315" s="2" t="s">
        <v>46</v>
      </c>
      <c r="P315" s="2" t="s">
        <v>47</v>
      </c>
    </row>
    <row r="316" spans="1:16" x14ac:dyDescent="0.25">
      <c r="A316" s="2" t="s">
        <v>87</v>
      </c>
      <c r="B316" s="2" t="s">
        <v>88</v>
      </c>
      <c r="C316" s="2" t="s">
        <v>58</v>
      </c>
      <c r="D316" s="3">
        <v>100000</v>
      </c>
      <c r="E316" s="7">
        <v>4</v>
      </c>
      <c r="F316" s="7">
        <v>4</v>
      </c>
      <c r="G316" s="7">
        <v>3</v>
      </c>
      <c r="H316" s="7">
        <v>4</v>
      </c>
      <c r="I316" s="7">
        <v>4</v>
      </c>
      <c r="J316" s="7">
        <v>3</v>
      </c>
      <c r="K316" s="7">
        <v>4</v>
      </c>
      <c r="L316" s="7">
        <v>3</v>
      </c>
      <c r="M316" s="7">
        <v>4</v>
      </c>
      <c r="N316" s="7">
        <v>3</v>
      </c>
      <c r="O316" s="2" t="s">
        <v>48</v>
      </c>
      <c r="P316" s="2" t="s">
        <v>49</v>
      </c>
    </row>
    <row r="317" spans="1:16" x14ac:dyDescent="0.25">
      <c r="A317" s="2" t="s">
        <v>89</v>
      </c>
      <c r="B317" s="2" t="s">
        <v>90</v>
      </c>
      <c r="C317" s="2" t="s">
        <v>58</v>
      </c>
      <c r="D317" s="3">
        <v>1350000</v>
      </c>
      <c r="E317" s="7">
        <v>5</v>
      </c>
      <c r="F317" s="7">
        <v>4</v>
      </c>
      <c r="G317" s="7">
        <v>5</v>
      </c>
      <c r="H317" s="7">
        <v>5</v>
      </c>
      <c r="I317" s="7">
        <v>5</v>
      </c>
      <c r="J317" s="7">
        <v>4</v>
      </c>
      <c r="K317" s="7">
        <v>4</v>
      </c>
      <c r="L317" s="7">
        <v>4</v>
      </c>
      <c r="M317" s="7">
        <v>4</v>
      </c>
      <c r="N317" s="7">
        <v>4</v>
      </c>
      <c r="O317" s="2" t="s">
        <v>19</v>
      </c>
      <c r="P317" s="2" t="s">
        <v>20</v>
      </c>
    </row>
    <row r="318" spans="1:16" x14ac:dyDescent="0.25">
      <c r="A318" s="2" t="s">
        <v>89</v>
      </c>
      <c r="B318" s="2" t="s">
        <v>90</v>
      </c>
      <c r="C318" s="2" t="s">
        <v>58</v>
      </c>
      <c r="D318" s="3">
        <v>1350000</v>
      </c>
      <c r="E318" s="7">
        <v>4</v>
      </c>
      <c r="F318" s="7">
        <v>5</v>
      </c>
      <c r="G318" s="7">
        <v>4</v>
      </c>
      <c r="H318" s="7">
        <v>4</v>
      </c>
      <c r="I318" s="7">
        <v>4</v>
      </c>
      <c r="J318" s="7">
        <v>4</v>
      </c>
      <c r="K318" s="7">
        <v>4</v>
      </c>
      <c r="L318" s="7">
        <v>4</v>
      </c>
      <c r="M318" s="7">
        <v>4</v>
      </c>
      <c r="N318" s="7">
        <v>4</v>
      </c>
      <c r="O318" s="2" t="s">
        <v>21</v>
      </c>
      <c r="P318" s="2" t="s">
        <v>22</v>
      </c>
    </row>
    <row r="319" spans="1:16" x14ac:dyDescent="0.25">
      <c r="A319" s="2" t="s">
        <v>89</v>
      </c>
      <c r="B319" s="2" t="s">
        <v>90</v>
      </c>
      <c r="C319" s="2" t="s">
        <v>58</v>
      </c>
      <c r="D319" s="3">
        <v>1350000</v>
      </c>
      <c r="E319" s="7">
        <v>4</v>
      </c>
      <c r="F319" s="7">
        <v>5</v>
      </c>
      <c r="G319" s="7">
        <v>4</v>
      </c>
      <c r="H319" s="7">
        <v>4</v>
      </c>
      <c r="I319" s="7">
        <v>3</v>
      </c>
      <c r="J319" s="7">
        <v>3</v>
      </c>
      <c r="K319" s="7">
        <v>4</v>
      </c>
      <c r="L319" s="7">
        <v>4</v>
      </c>
      <c r="M319" s="7">
        <v>3</v>
      </c>
      <c r="N319" s="7">
        <v>3</v>
      </c>
      <c r="O319" s="2" t="s">
        <v>23</v>
      </c>
      <c r="P319" s="2" t="s">
        <v>24</v>
      </c>
    </row>
    <row r="320" spans="1:16" x14ac:dyDescent="0.25">
      <c r="A320" s="2" t="s">
        <v>89</v>
      </c>
      <c r="B320" s="2" t="s">
        <v>90</v>
      </c>
      <c r="C320" s="2" t="s">
        <v>58</v>
      </c>
      <c r="D320" s="3">
        <v>1350000</v>
      </c>
      <c r="E320" s="7">
        <v>5</v>
      </c>
      <c r="F320" s="7">
        <v>5</v>
      </c>
      <c r="G320" s="7">
        <v>5</v>
      </c>
      <c r="H320" s="7">
        <v>5</v>
      </c>
      <c r="I320" s="7">
        <v>5</v>
      </c>
      <c r="J320" s="7">
        <v>5</v>
      </c>
      <c r="K320" s="7">
        <v>5</v>
      </c>
      <c r="L320" s="7">
        <v>5</v>
      </c>
      <c r="M320" s="7">
        <v>5</v>
      </c>
      <c r="N320" s="7">
        <v>5</v>
      </c>
      <c r="O320" s="2" t="s">
        <v>25</v>
      </c>
      <c r="P320" s="2" t="s">
        <v>26</v>
      </c>
    </row>
    <row r="321" spans="1:16" x14ac:dyDescent="0.25">
      <c r="A321" s="2" t="s">
        <v>89</v>
      </c>
      <c r="B321" s="2" t="s">
        <v>90</v>
      </c>
      <c r="C321" s="2" t="s">
        <v>58</v>
      </c>
      <c r="D321" s="3">
        <v>1350000</v>
      </c>
      <c r="E321" s="7">
        <v>5</v>
      </c>
      <c r="F321" s="7">
        <v>5</v>
      </c>
      <c r="G321" s="7">
        <v>5</v>
      </c>
      <c r="H321" s="7">
        <v>5</v>
      </c>
      <c r="I321" s="7">
        <v>5</v>
      </c>
      <c r="J321" s="7">
        <v>5</v>
      </c>
      <c r="K321" s="7">
        <v>5</v>
      </c>
      <c r="L321" s="7">
        <v>5</v>
      </c>
      <c r="M321" s="7">
        <v>5</v>
      </c>
      <c r="N321" s="7">
        <v>5</v>
      </c>
      <c r="O321" s="2" t="s">
        <v>27</v>
      </c>
      <c r="P321" s="2" t="s">
        <v>28</v>
      </c>
    </row>
    <row r="322" spans="1:16" x14ac:dyDescent="0.25">
      <c r="A322" s="2" t="s">
        <v>89</v>
      </c>
      <c r="B322" s="2" t="s">
        <v>90</v>
      </c>
      <c r="C322" s="2" t="s">
        <v>58</v>
      </c>
      <c r="D322" s="3">
        <v>1350000</v>
      </c>
      <c r="E322" s="7">
        <v>5</v>
      </c>
      <c r="F322" s="7">
        <v>5</v>
      </c>
      <c r="G322" s="7">
        <v>4</v>
      </c>
      <c r="H322" s="7">
        <v>4</v>
      </c>
      <c r="I322" s="7">
        <v>4</v>
      </c>
      <c r="J322" s="7">
        <v>4</v>
      </c>
      <c r="K322" s="7">
        <v>5</v>
      </c>
      <c r="L322" s="7">
        <v>5</v>
      </c>
      <c r="M322" s="7">
        <v>5</v>
      </c>
      <c r="N322" s="7">
        <v>5</v>
      </c>
      <c r="O322" s="2" t="s">
        <v>29</v>
      </c>
      <c r="P322" s="2" t="s">
        <v>30</v>
      </c>
    </row>
    <row r="323" spans="1:16" x14ac:dyDescent="0.25">
      <c r="A323" s="2" t="s">
        <v>89</v>
      </c>
      <c r="B323" s="2" t="s">
        <v>90</v>
      </c>
      <c r="C323" s="2" t="s">
        <v>58</v>
      </c>
      <c r="D323" s="3">
        <v>1350000</v>
      </c>
      <c r="E323" s="7">
        <v>5</v>
      </c>
      <c r="F323" s="7">
        <v>5</v>
      </c>
      <c r="G323" s="7">
        <v>4</v>
      </c>
      <c r="H323" s="7">
        <v>4</v>
      </c>
      <c r="I323" s="7">
        <v>5</v>
      </c>
      <c r="J323" s="7">
        <v>5</v>
      </c>
      <c r="K323" s="7">
        <v>4</v>
      </c>
      <c r="L323" s="7">
        <v>4</v>
      </c>
      <c r="M323" s="7">
        <v>4</v>
      </c>
      <c r="N323" s="7">
        <v>4</v>
      </c>
      <c r="O323" s="2" t="s">
        <v>31</v>
      </c>
      <c r="P323" s="2" t="s">
        <v>32</v>
      </c>
    </row>
    <row r="324" spans="1:16" x14ac:dyDescent="0.25">
      <c r="A324" s="2" t="s">
        <v>89</v>
      </c>
      <c r="B324" s="2" t="s">
        <v>90</v>
      </c>
      <c r="C324" s="2" t="s">
        <v>58</v>
      </c>
      <c r="D324" s="3">
        <v>1350000</v>
      </c>
      <c r="E324" s="7">
        <v>5</v>
      </c>
      <c r="F324" s="7">
        <v>5</v>
      </c>
      <c r="G324" s="7">
        <v>5</v>
      </c>
      <c r="H324" s="7">
        <v>5</v>
      </c>
      <c r="I324" s="7">
        <v>4</v>
      </c>
      <c r="J324" s="7">
        <v>4</v>
      </c>
      <c r="K324" s="7">
        <v>4</v>
      </c>
      <c r="L324" s="7">
        <v>5</v>
      </c>
      <c r="M324" s="7">
        <v>5</v>
      </c>
      <c r="N324" s="7">
        <v>5</v>
      </c>
      <c r="O324" s="2" t="s">
        <v>33</v>
      </c>
      <c r="P324" s="2" t="s">
        <v>34</v>
      </c>
    </row>
    <row r="325" spans="1:16" x14ac:dyDescent="0.25">
      <c r="A325" s="2" t="s">
        <v>89</v>
      </c>
      <c r="B325" s="2" t="s">
        <v>90</v>
      </c>
      <c r="C325" s="2" t="s">
        <v>58</v>
      </c>
      <c r="D325" s="3">
        <v>1350000</v>
      </c>
      <c r="E325" s="7">
        <v>5</v>
      </c>
      <c r="F325" s="7">
        <v>5</v>
      </c>
      <c r="G325" s="7">
        <v>5</v>
      </c>
      <c r="H325" s="7">
        <v>4</v>
      </c>
      <c r="I325" s="7">
        <v>4</v>
      </c>
      <c r="J325" s="7">
        <v>4</v>
      </c>
      <c r="K325" s="7">
        <v>5</v>
      </c>
      <c r="L325" s="7">
        <v>5</v>
      </c>
      <c r="M325" s="7">
        <v>5</v>
      </c>
      <c r="N325" s="7">
        <v>4</v>
      </c>
      <c r="O325" s="2" t="s">
        <v>35</v>
      </c>
      <c r="P325" s="2" t="s">
        <v>36</v>
      </c>
    </row>
    <row r="326" spans="1:16" x14ac:dyDescent="0.25">
      <c r="A326" s="2" t="s">
        <v>89</v>
      </c>
      <c r="B326" s="2" t="s">
        <v>90</v>
      </c>
      <c r="C326" s="2" t="s">
        <v>58</v>
      </c>
      <c r="D326" s="3">
        <v>1350000</v>
      </c>
      <c r="E326" s="7">
        <v>5</v>
      </c>
      <c r="F326" s="7">
        <v>5</v>
      </c>
      <c r="G326" s="7">
        <v>5</v>
      </c>
      <c r="H326" s="7">
        <v>5</v>
      </c>
      <c r="I326" s="7">
        <v>5</v>
      </c>
      <c r="J326" s="7">
        <v>5</v>
      </c>
      <c r="K326" s="7">
        <v>5</v>
      </c>
      <c r="L326" s="7">
        <v>5</v>
      </c>
      <c r="M326" s="7">
        <v>5</v>
      </c>
      <c r="N326" s="7">
        <v>5</v>
      </c>
      <c r="O326" s="2" t="s">
        <v>37</v>
      </c>
      <c r="P326" s="2" t="s">
        <v>38</v>
      </c>
    </row>
    <row r="327" spans="1:16" x14ac:dyDescent="0.25">
      <c r="A327" s="2" t="s">
        <v>89</v>
      </c>
      <c r="B327" s="2" t="s">
        <v>90</v>
      </c>
      <c r="C327" s="2" t="s">
        <v>58</v>
      </c>
      <c r="D327" s="3">
        <v>1350000</v>
      </c>
      <c r="E327" s="7">
        <v>4</v>
      </c>
      <c r="F327" s="7">
        <v>4</v>
      </c>
      <c r="G327" s="7">
        <v>5</v>
      </c>
      <c r="H327" s="7">
        <v>4</v>
      </c>
      <c r="I327" s="7">
        <v>5</v>
      </c>
      <c r="J327" s="7">
        <v>5</v>
      </c>
      <c r="K327" s="7">
        <v>3</v>
      </c>
      <c r="L327" s="7">
        <v>5</v>
      </c>
      <c r="M327" s="7">
        <v>4</v>
      </c>
      <c r="N327" s="7">
        <v>5</v>
      </c>
      <c r="O327" s="2" t="s">
        <v>39</v>
      </c>
      <c r="P327" s="2" t="s">
        <v>40</v>
      </c>
    </row>
    <row r="328" spans="1:16" x14ac:dyDescent="0.25">
      <c r="A328" s="2" t="s">
        <v>89</v>
      </c>
      <c r="B328" s="2" t="s">
        <v>90</v>
      </c>
      <c r="C328" s="2" t="s">
        <v>58</v>
      </c>
      <c r="D328" s="3">
        <v>1350000</v>
      </c>
      <c r="E328" s="7">
        <v>5</v>
      </c>
      <c r="F328" s="7">
        <v>5</v>
      </c>
      <c r="G328" s="7">
        <v>5</v>
      </c>
      <c r="H328" s="7">
        <v>5</v>
      </c>
      <c r="I328" s="7">
        <v>5</v>
      </c>
      <c r="J328" s="7">
        <v>5</v>
      </c>
      <c r="K328" s="7">
        <v>5</v>
      </c>
      <c r="L328" s="7">
        <v>5</v>
      </c>
      <c r="M328" s="7">
        <v>5</v>
      </c>
      <c r="N328" s="7">
        <v>4</v>
      </c>
      <c r="O328" s="2" t="s">
        <v>41</v>
      </c>
      <c r="P328" s="2" t="s">
        <v>42</v>
      </c>
    </row>
    <row r="329" spans="1:16" x14ac:dyDescent="0.25">
      <c r="A329" s="2" t="s">
        <v>89</v>
      </c>
      <c r="B329" s="2" t="s">
        <v>90</v>
      </c>
      <c r="C329" s="2" t="s">
        <v>58</v>
      </c>
      <c r="D329" s="3">
        <v>1350000</v>
      </c>
      <c r="E329" s="7" t="s">
        <v>43</v>
      </c>
      <c r="F329" s="7" t="s">
        <v>43</v>
      </c>
      <c r="G329" s="7" t="s">
        <v>43</v>
      </c>
      <c r="H329" s="7" t="s">
        <v>43</v>
      </c>
      <c r="I329" s="7" t="s">
        <v>43</v>
      </c>
      <c r="J329" s="7" t="s">
        <v>43</v>
      </c>
      <c r="K329" s="7" t="s">
        <v>43</v>
      </c>
      <c r="L329" s="7" t="s">
        <v>43</v>
      </c>
      <c r="M329" s="7" t="s">
        <v>43</v>
      </c>
      <c r="N329" s="7" t="s">
        <v>43</v>
      </c>
      <c r="O329" s="2" t="s">
        <v>44</v>
      </c>
      <c r="P329" s="2" t="s">
        <v>45</v>
      </c>
    </row>
    <row r="330" spans="1:16" x14ac:dyDescent="0.25">
      <c r="A330" s="2" t="s">
        <v>89</v>
      </c>
      <c r="B330" s="2" t="s">
        <v>90</v>
      </c>
      <c r="C330" s="2" t="s">
        <v>58</v>
      </c>
      <c r="D330" s="3">
        <v>1350000</v>
      </c>
      <c r="E330" s="7">
        <v>5</v>
      </c>
      <c r="F330" s="7">
        <v>5</v>
      </c>
      <c r="G330" s="7">
        <v>5</v>
      </c>
      <c r="H330" s="7">
        <v>5</v>
      </c>
      <c r="I330" s="7">
        <v>5</v>
      </c>
      <c r="J330" s="7">
        <v>5</v>
      </c>
      <c r="K330" s="7">
        <v>5</v>
      </c>
      <c r="L330" s="7">
        <v>4</v>
      </c>
      <c r="M330" s="7">
        <v>5</v>
      </c>
      <c r="N330" s="7">
        <v>5</v>
      </c>
      <c r="O330" s="2" t="s">
        <v>46</v>
      </c>
      <c r="P330" s="2" t="s">
        <v>47</v>
      </c>
    </row>
    <row r="331" spans="1:16" x14ac:dyDescent="0.25">
      <c r="A331" s="2" t="s">
        <v>89</v>
      </c>
      <c r="B331" s="2" t="s">
        <v>90</v>
      </c>
      <c r="C331" s="2" t="s">
        <v>58</v>
      </c>
      <c r="D331" s="3">
        <v>1350000</v>
      </c>
      <c r="E331" s="7">
        <v>5</v>
      </c>
      <c r="F331" s="7">
        <v>5</v>
      </c>
      <c r="G331" s="7">
        <v>5</v>
      </c>
      <c r="H331" s="7">
        <v>5</v>
      </c>
      <c r="I331" s="7">
        <v>4</v>
      </c>
      <c r="J331" s="7">
        <v>4</v>
      </c>
      <c r="K331" s="7">
        <v>5</v>
      </c>
      <c r="L331" s="7">
        <v>4</v>
      </c>
      <c r="M331" s="7">
        <v>5</v>
      </c>
      <c r="N331" s="7">
        <v>5</v>
      </c>
      <c r="O331" s="2" t="s">
        <v>48</v>
      </c>
      <c r="P331" s="2" t="s">
        <v>49</v>
      </c>
    </row>
    <row r="332" spans="1:16" x14ac:dyDescent="0.25">
      <c r="A332" s="2" t="s">
        <v>91</v>
      </c>
      <c r="B332" s="2" t="s">
        <v>92</v>
      </c>
      <c r="C332" s="2" t="s">
        <v>52</v>
      </c>
      <c r="D332" s="3">
        <v>207508</v>
      </c>
      <c r="E332" s="7">
        <v>4</v>
      </c>
      <c r="F332" s="7">
        <v>3</v>
      </c>
      <c r="G332" s="7">
        <v>4</v>
      </c>
      <c r="H332" s="7">
        <v>3</v>
      </c>
      <c r="I332" s="7">
        <v>3</v>
      </c>
      <c r="J332" s="7">
        <v>2</v>
      </c>
      <c r="K332" s="7">
        <v>3</v>
      </c>
      <c r="L332" s="7">
        <v>4</v>
      </c>
      <c r="M332" s="7">
        <v>4</v>
      </c>
      <c r="N332" s="7">
        <v>3</v>
      </c>
      <c r="O332" s="2" t="s">
        <v>19</v>
      </c>
      <c r="P332" s="2" t="s">
        <v>20</v>
      </c>
    </row>
    <row r="333" spans="1:16" x14ac:dyDescent="0.25">
      <c r="A333" s="2" t="s">
        <v>91</v>
      </c>
      <c r="B333" s="2" t="s">
        <v>92</v>
      </c>
      <c r="C333" s="2" t="s">
        <v>52</v>
      </c>
      <c r="D333" s="3">
        <v>207508</v>
      </c>
      <c r="E333" s="7">
        <v>3</v>
      </c>
      <c r="F333" s="7">
        <v>3</v>
      </c>
      <c r="G333" s="7">
        <v>3</v>
      </c>
      <c r="H333" s="7">
        <v>3</v>
      </c>
      <c r="I333" s="7">
        <v>3</v>
      </c>
      <c r="J333" s="7">
        <v>3</v>
      </c>
      <c r="K333" s="7">
        <v>3</v>
      </c>
      <c r="L333" s="7">
        <v>4</v>
      </c>
      <c r="M333" s="7">
        <v>2</v>
      </c>
      <c r="N333" s="7">
        <v>3</v>
      </c>
      <c r="O333" s="2" t="s">
        <v>21</v>
      </c>
      <c r="P333" s="2" t="s">
        <v>22</v>
      </c>
    </row>
    <row r="334" spans="1:16" x14ac:dyDescent="0.25">
      <c r="A334" s="2" t="s">
        <v>91</v>
      </c>
      <c r="B334" s="2" t="s">
        <v>92</v>
      </c>
      <c r="C334" s="2" t="s">
        <v>52</v>
      </c>
      <c r="D334" s="3">
        <v>207508</v>
      </c>
      <c r="E334" s="7">
        <v>4</v>
      </c>
      <c r="F334" s="7">
        <v>4</v>
      </c>
      <c r="G334" s="7">
        <v>4</v>
      </c>
      <c r="H334" s="7">
        <v>4</v>
      </c>
      <c r="I334" s="7">
        <v>3</v>
      </c>
      <c r="J334" s="7">
        <v>4</v>
      </c>
      <c r="K334" s="7">
        <v>4</v>
      </c>
      <c r="L334" s="7">
        <v>4</v>
      </c>
      <c r="M334" s="7">
        <v>4</v>
      </c>
      <c r="N334" s="7">
        <v>4</v>
      </c>
      <c r="O334" s="2" t="s">
        <v>23</v>
      </c>
      <c r="P334" s="2" t="s">
        <v>24</v>
      </c>
    </row>
    <row r="335" spans="1:16" x14ac:dyDescent="0.25">
      <c r="A335" s="2" t="s">
        <v>91</v>
      </c>
      <c r="B335" s="2" t="s">
        <v>92</v>
      </c>
      <c r="C335" s="2" t="s">
        <v>52</v>
      </c>
      <c r="D335" s="3">
        <v>207508</v>
      </c>
      <c r="E335" s="7">
        <v>4</v>
      </c>
      <c r="F335" s="7">
        <v>4</v>
      </c>
      <c r="G335" s="7">
        <v>4</v>
      </c>
      <c r="H335" s="7">
        <v>4</v>
      </c>
      <c r="I335" s="7">
        <v>4</v>
      </c>
      <c r="J335" s="7">
        <v>4</v>
      </c>
      <c r="K335" s="7">
        <v>4</v>
      </c>
      <c r="L335" s="7">
        <v>4</v>
      </c>
      <c r="M335" s="7">
        <v>4</v>
      </c>
      <c r="N335" s="7">
        <v>3</v>
      </c>
      <c r="O335" s="2" t="s">
        <v>25</v>
      </c>
      <c r="P335" s="2" t="s">
        <v>26</v>
      </c>
    </row>
    <row r="336" spans="1:16" x14ac:dyDescent="0.25">
      <c r="A336" s="2" t="s">
        <v>91</v>
      </c>
      <c r="B336" s="2" t="s">
        <v>92</v>
      </c>
      <c r="C336" s="2" t="s">
        <v>52</v>
      </c>
      <c r="D336" s="3">
        <v>207508</v>
      </c>
      <c r="E336" s="7">
        <v>5</v>
      </c>
      <c r="F336" s="7">
        <v>5</v>
      </c>
      <c r="G336" s="7">
        <v>5</v>
      </c>
      <c r="H336" s="7">
        <v>4</v>
      </c>
      <c r="I336" s="7">
        <v>4</v>
      </c>
      <c r="J336" s="7">
        <v>4</v>
      </c>
      <c r="K336" s="7">
        <v>4</v>
      </c>
      <c r="L336" s="7">
        <v>5</v>
      </c>
      <c r="M336" s="7">
        <v>4</v>
      </c>
      <c r="N336" s="7">
        <v>4</v>
      </c>
      <c r="O336" s="2" t="s">
        <v>27</v>
      </c>
      <c r="P336" s="2" t="s">
        <v>28</v>
      </c>
    </row>
    <row r="337" spans="1:16" x14ac:dyDescent="0.25">
      <c r="A337" s="2" t="s">
        <v>91</v>
      </c>
      <c r="B337" s="2" t="s">
        <v>92</v>
      </c>
      <c r="C337" s="2" t="s">
        <v>52</v>
      </c>
      <c r="D337" s="3">
        <v>207508</v>
      </c>
      <c r="E337" s="7">
        <v>4</v>
      </c>
      <c r="F337" s="7">
        <v>3</v>
      </c>
      <c r="G337" s="7">
        <v>3</v>
      </c>
      <c r="H337" s="7">
        <v>3</v>
      </c>
      <c r="I337" s="7">
        <v>3</v>
      </c>
      <c r="J337" s="7">
        <v>3</v>
      </c>
      <c r="K337" s="7">
        <v>3</v>
      </c>
      <c r="L337" s="7">
        <v>4</v>
      </c>
      <c r="M337" s="7">
        <v>2</v>
      </c>
      <c r="N337" s="7">
        <v>3</v>
      </c>
      <c r="O337" s="2" t="s">
        <v>29</v>
      </c>
      <c r="P337" s="2" t="s">
        <v>30</v>
      </c>
    </row>
    <row r="338" spans="1:16" x14ac:dyDescent="0.25">
      <c r="A338" s="2" t="s">
        <v>91</v>
      </c>
      <c r="B338" s="2" t="s">
        <v>92</v>
      </c>
      <c r="C338" s="2" t="s">
        <v>52</v>
      </c>
      <c r="D338" s="3">
        <v>207508</v>
      </c>
      <c r="E338" s="7" t="s">
        <v>43</v>
      </c>
      <c r="F338" s="7" t="s">
        <v>43</v>
      </c>
      <c r="G338" s="7" t="s">
        <v>43</v>
      </c>
      <c r="H338" s="7" t="s">
        <v>43</v>
      </c>
      <c r="I338" s="7" t="s">
        <v>43</v>
      </c>
      <c r="J338" s="7" t="s">
        <v>43</v>
      </c>
      <c r="K338" s="7" t="s">
        <v>43</v>
      </c>
      <c r="L338" s="7" t="s">
        <v>43</v>
      </c>
      <c r="M338" s="7" t="s">
        <v>43</v>
      </c>
      <c r="N338" s="7" t="s">
        <v>43</v>
      </c>
      <c r="O338" s="2" t="s">
        <v>31</v>
      </c>
      <c r="P338" s="2" t="s">
        <v>32</v>
      </c>
    </row>
    <row r="339" spans="1:16" x14ac:dyDescent="0.25">
      <c r="A339" s="2" t="s">
        <v>91</v>
      </c>
      <c r="B339" s="2" t="s">
        <v>92</v>
      </c>
      <c r="C339" s="2" t="s">
        <v>52</v>
      </c>
      <c r="D339" s="3">
        <v>207508</v>
      </c>
      <c r="E339" s="7">
        <v>5</v>
      </c>
      <c r="F339" s="7">
        <v>5</v>
      </c>
      <c r="G339" s="7">
        <v>4</v>
      </c>
      <c r="H339" s="7">
        <v>4</v>
      </c>
      <c r="I339" s="7">
        <v>4</v>
      </c>
      <c r="J339" s="7">
        <v>4</v>
      </c>
      <c r="K339" s="7">
        <v>3</v>
      </c>
      <c r="L339" s="7">
        <v>4</v>
      </c>
      <c r="M339" s="7">
        <v>4</v>
      </c>
      <c r="N339" s="7">
        <v>4</v>
      </c>
      <c r="O339" s="2" t="s">
        <v>33</v>
      </c>
      <c r="P339" s="2" t="s">
        <v>34</v>
      </c>
    </row>
    <row r="340" spans="1:16" x14ac:dyDescent="0.25">
      <c r="A340" s="2" t="s">
        <v>91</v>
      </c>
      <c r="B340" s="2" t="s">
        <v>92</v>
      </c>
      <c r="C340" s="2" t="s">
        <v>52</v>
      </c>
      <c r="D340" s="3">
        <v>207508</v>
      </c>
      <c r="E340" s="7">
        <v>3</v>
      </c>
      <c r="F340" s="7">
        <v>3</v>
      </c>
      <c r="G340" s="7">
        <v>3</v>
      </c>
      <c r="H340" s="7">
        <v>2</v>
      </c>
      <c r="I340" s="7">
        <v>3</v>
      </c>
      <c r="J340" s="7">
        <v>2</v>
      </c>
      <c r="K340" s="7">
        <v>3</v>
      </c>
      <c r="L340" s="7">
        <v>3</v>
      </c>
      <c r="M340" s="7">
        <v>3</v>
      </c>
      <c r="N340" s="7">
        <v>3</v>
      </c>
      <c r="O340" s="2" t="s">
        <v>35</v>
      </c>
      <c r="P340" s="2" t="s">
        <v>36</v>
      </c>
    </row>
    <row r="341" spans="1:16" x14ac:dyDescent="0.25">
      <c r="A341" s="2" t="s">
        <v>91</v>
      </c>
      <c r="B341" s="2" t="s">
        <v>92</v>
      </c>
      <c r="C341" s="2" t="s">
        <v>52</v>
      </c>
      <c r="D341" s="3">
        <v>207508</v>
      </c>
      <c r="E341" s="7">
        <v>5</v>
      </c>
      <c r="F341" s="7">
        <v>5</v>
      </c>
      <c r="G341" s="7">
        <v>5</v>
      </c>
      <c r="H341" s="7">
        <v>5</v>
      </c>
      <c r="I341" s="7">
        <v>5</v>
      </c>
      <c r="J341" s="7">
        <v>4</v>
      </c>
      <c r="K341" s="7">
        <v>5</v>
      </c>
      <c r="L341" s="7">
        <v>5</v>
      </c>
      <c r="M341" s="7">
        <v>5</v>
      </c>
      <c r="N341" s="7">
        <v>4</v>
      </c>
      <c r="O341" s="2" t="s">
        <v>37</v>
      </c>
      <c r="P341" s="2" t="s">
        <v>38</v>
      </c>
    </row>
    <row r="342" spans="1:16" x14ac:dyDescent="0.25">
      <c r="A342" s="2" t="s">
        <v>91</v>
      </c>
      <c r="B342" s="2" t="s">
        <v>92</v>
      </c>
      <c r="C342" s="2" t="s">
        <v>52</v>
      </c>
      <c r="D342" s="3">
        <v>207508</v>
      </c>
      <c r="E342" s="7">
        <v>4</v>
      </c>
      <c r="F342" s="7">
        <v>3</v>
      </c>
      <c r="G342" s="7">
        <v>3</v>
      </c>
      <c r="H342" s="7">
        <v>2</v>
      </c>
      <c r="I342" s="7">
        <v>2</v>
      </c>
      <c r="J342" s="7">
        <v>2</v>
      </c>
      <c r="K342" s="7">
        <v>2</v>
      </c>
      <c r="L342" s="7">
        <v>2</v>
      </c>
      <c r="M342" s="7">
        <v>2</v>
      </c>
      <c r="N342" s="7">
        <v>3</v>
      </c>
      <c r="O342" s="2" t="s">
        <v>39</v>
      </c>
      <c r="P342" s="2" t="s">
        <v>40</v>
      </c>
    </row>
    <row r="343" spans="1:16" x14ac:dyDescent="0.25">
      <c r="A343" s="2" t="s">
        <v>91</v>
      </c>
      <c r="B343" s="2" t="s">
        <v>92</v>
      </c>
      <c r="C343" s="2" t="s">
        <v>52</v>
      </c>
      <c r="D343" s="3">
        <v>207508</v>
      </c>
      <c r="E343" s="7">
        <v>5</v>
      </c>
      <c r="F343" s="7">
        <v>5</v>
      </c>
      <c r="G343" s="7">
        <v>5</v>
      </c>
      <c r="H343" s="7">
        <v>4</v>
      </c>
      <c r="I343" s="7">
        <v>5</v>
      </c>
      <c r="J343" s="7">
        <v>4</v>
      </c>
      <c r="K343" s="7">
        <v>3</v>
      </c>
      <c r="L343" s="7">
        <v>5</v>
      </c>
      <c r="M343" s="7">
        <v>5</v>
      </c>
      <c r="N343" s="7">
        <v>3</v>
      </c>
      <c r="O343" s="2" t="s">
        <v>41</v>
      </c>
      <c r="P343" s="2" t="s">
        <v>42</v>
      </c>
    </row>
    <row r="344" spans="1:16" x14ac:dyDescent="0.25">
      <c r="A344" s="2" t="s">
        <v>91</v>
      </c>
      <c r="B344" s="2" t="s">
        <v>92</v>
      </c>
      <c r="C344" s="2" t="s">
        <v>52</v>
      </c>
      <c r="D344" s="3">
        <v>207508</v>
      </c>
      <c r="E344" s="7" t="s">
        <v>43</v>
      </c>
      <c r="F344" s="7" t="s">
        <v>43</v>
      </c>
      <c r="G344" s="7" t="s">
        <v>43</v>
      </c>
      <c r="H344" s="7" t="s">
        <v>43</v>
      </c>
      <c r="I344" s="7" t="s">
        <v>43</v>
      </c>
      <c r="J344" s="7" t="s">
        <v>43</v>
      </c>
      <c r="K344" s="7" t="s">
        <v>43</v>
      </c>
      <c r="L344" s="7" t="s">
        <v>43</v>
      </c>
      <c r="M344" s="7" t="s">
        <v>43</v>
      </c>
      <c r="N344" s="7" t="s">
        <v>43</v>
      </c>
      <c r="O344" s="2" t="s">
        <v>44</v>
      </c>
      <c r="P344" s="2" t="s">
        <v>45</v>
      </c>
    </row>
    <row r="345" spans="1:16" x14ac:dyDescent="0.25">
      <c r="A345" s="2" t="s">
        <v>91</v>
      </c>
      <c r="B345" s="2" t="s">
        <v>92</v>
      </c>
      <c r="C345" s="2" t="s">
        <v>52</v>
      </c>
      <c r="D345" s="3">
        <v>207508</v>
      </c>
      <c r="E345" s="7">
        <v>5</v>
      </c>
      <c r="F345" s="7">
        <v>4</v>
      </c>
      <c r="G345" s="7">
        <v>5</v>
      </c>
      <c r="H345" s="7">
        <v>4</v>
      </c>
      <c r="I345" s="7">
        <v>4</v>
      </c>
      <c r="J345" s="7">
        <v>3</v>
      </c>
      <c r="K345" s="7">
        <v>4</v>
      </c>
      <c r="L345" s="7">
        <v>4</v>
      </c>
      <c r="M345" s="7">
        <v>5</v>
      </c>
      <c r="N345" s="7">
        <v>5</v>
      </c>
      <c r="O345" s="2" t="s">
        <v>46</v>
      </c>
      <c r="P345" s="2" t="s">
        <v>47</v>
      </c>
    </row>
    <row r="346" spans="1:16" x14ac:dyDescent="0.25">
      <c r="A346" s="2" t="s">
        <v>91</v>
      </c>
      <c r="B346" s="2" t="s">
        <v>92</v>
      </c>
      <c r="C346" s="2" t="s">
        <v>52</v>
      </c>
      <c r="D346" s="3">
        <v>207508</v>
      </c>
      <c r="E346" s="7">
        <v>5</v>
      </c>
      <c r="F346" s="7">
        <v>4</v>
      </c>
      <c r="G346" s="7">
        <v>4</v>
      </c>
      <c r="H346" s="7">
        <v>3</v>
      </c>
      <c r="I346" s="7">
        <v>3</v>
      </c>
      <c r="J346" s="7">
        <v>3</v>
      </c>
      <c r="K346" s="7">
        <v>4</v>
      </c>
      <c r="L346" s="7">
        <v>4</v>
      </c>
      <c r="M346" s="7">
        <v>4</v>
      </c>
      <c r="N346" s="7">
        <v>3</v>
      </c>
      <c r="O346" s="2" t="s">
        <v>48</v>
      </c>
      <c r="P346" s="2" t="s">
        <v>49</v>
      </c>
    </row>
    <row r="347" spans="1:16" x14ac:dyDescent="0.25">
      <c r="A347" s="2" t="s">
        <v>93</v>
      </c>
      <c r="B347" s="2" t="s">
        <v>94</v>
      </c>
      <c r="C347" s="2" t="s">
        <v>18</v>
      </c>
      <c r="D347" s="3">
        <v>380240</v>
      </c>
      <c r="E347" s="7" t="s">
        <v>43</v>
      </c>
      <c r="F347" s="7" t="s">
        <v>43</v>
      </c>
      <c r="G347" s="7" t="s">
        <v>43</v>
      </c>
      <c r="H347" s="7" t="s">
        <v>43</v>
      </c>
      <c r="I347" s="7" t="s">
        <v>43</v>
      </c>
      <c r="J347" s="7" t="s">
        <v>43</v>
      </c>
      <c r="K347" s="7" t="s">
        <v>43</v>
      </c>
      <c r="L347" s="7" t="s">
        <v>43</v>
      </c>
      <c r="M347" s="7" t="s">
        <v>43</v>
      </c>
      <c r="N347" s="7" t="s">
        <v>43</v>
      </c>
      <c r="O347" s="2" t="s">
        <v>19</v>
      </c>
      <c r="P347" s="2" t="s">
        <v>20</v>
      </c>
    </row>
    <row r="348" spans="1:16" x14ac:dyDescent="0.25">
      <c r="A348" s="2" t="s">
        <v>93</v>
      </c>
      <c r="B348" s="2" t="s">
        <v>94</v>
      </c>
      <c r="C348" s="2" t="s">
        <v>18</v>
      </c>
      <c r="D348" s="3">
        <v>380240</v>
      </c>
      <c r="E348" s="7">
        <v>4</v>
      </c>
      <c r="F348" s="7">
        <v>5</v>
      </c>
      <c r="G348" s="7">
        <v>4</v>
      </c>
      <c r="H348" s="7">
        <v>4</v>
      </c>
      <c r="I348" s="7">
        <v>4</v>
      </c>
      <c r="J348" s="7">
        <v>4</v>
      </c>
      <c r="K348" s="7">
        <v>4</v>
      </c>
      <c r="L348" s="7">
        <v>4</v>
      </c>
      <c r="M348" s="7">
        <v>5</v>
      </c>
      <c r="N348" s="7">
        <v>4</v>
      </c>
      <c r="O348" s="2" t="s">
        <v>21</v>
      </c>
      <c r="P348" s="2" t="s">
        <v>22</v>
      </c>
    </row>
    <row r="349" spans="1:16" x14ac:dyDescent="0.25">
      <c r="A349" s="2" t="s">
        <v>93</v>
      </c>
      <c r="B349" s="2" t="s">
        <v>94</v>
      </c>
      <c r="C349" s="2" t="s">
        <v>18</v>
      </c>
      <c r="D349" s="3">
        <v>380240</v>
      </c>
      <c r="E349" s="7">
        <v>5</v>
      </c>
      <c r="F349" s="7">
        <v>5</v>
      </c>
      <c r="G349" s="7">
        <v>5</v>
      </c>
      <c r="H349" s="7">
        <v>5</v>
      </c>
      <c r="I349" s="7">
        <v>5</v>
      </c>
      <c r="J349" s="7">
        <v>4</v>
      </c>
      <c r="K349" s="7">
        <v>4</v>
      </c>
      <c r="L349" s="7">
        <v>5</v>
      </c>
      <c r="M349" s="7">
        <v>4</v>
      </c>
      <c r="N349" s="7">
        <v>4</v>
      </c>
      <c r="O349" s="2" t="s">
        <v>23</v>
      </c>
      <c r="P349" s="2" t="s">
        <v>24</v>
      </c>
    </row>
    <row r="350" spans="1:16" x14ac:dyDescent="0.25">
      <c r="A350" s="2" t="s">
        <v>93</v>
      </c>
      <c r="B350" s="2" t="s">
        <v>94</v>
      </c>
      <c r="C350" s="2" t="s">
        <v>18</v>
      </c>
      <c r="D350" s="3">
        <v>380240</v>
      </c>
      <c r="E350" s="7">
        <v>5</v>
      </c>
      <c r="F350" s="7">
        <v>4</v>
      </c>
      <c r="G350" s="7">
        <v>3</v>
      </c>
      <c r="H350" s="7">
        <v>3</v>
      </c>
      <c r="I350" s="7">
        <v>3</v>
      </c>
      <c r="J350" s="7">
        <v>3</v>
      </c>
      <c r="K350" s="7">
        <v>3</v>
      </c>
      <c r="L350" s="7">
        <v>4</v>
      </c>
      <c r="M350" s="7">
        <v>3</v>
      </c>
      <c r="N350" s="7">
        <v>2</v>
      </c>
      <c r="O350" s="2" t="s">
        <v>25</v>
      </c>
      <c r="P350" s="2" t="s">
        <v>26</v>
      </c>
    </row>
    <row r="351" spans="1:16" x14ac:dyDescent="0.25">
      <c r="A351" s="2" t="s">
        <v>93</v>
      </c>
      <c r="B351" s="2" t="s">
        <v>94</v>
      </c>
      <c r="C351" s="2" t="s">
        <v>18</v>
      </c>
      <c r="D351" s="3">
        <v>380240</v>
      </c>
      <c r="E351" s="7">
        <v>5</v>
      </c>
      <c r="F351" s="7">
        <v>5</v>
      </c>
      <c r="G351" s="7">
        <v>5</v>
      </c>
      <c r="H351" s="7">
        <v>4</v>
      </c>
      <c r="I351" s="7">
        <v>4</v>
      </c>
      <c r="J351" s="7">
        <v>4</v>
      </c>
      <c r="K351" s="7">
        <v>4</v>
      </c>
      <c r="L351" s="7">
        <v>5</v>
      </c>
      <c r="M351" s="7">
        <v>4</v>
      </c>
      <c r="N351" s="7">
        <v>4</v>
      </c>
      <c r="O351" s="2" t="s">
        <v>27</v>
      </c>
      <c r="P351" s="2" t="s">
        <v>28</v>
      </c>
    </row>
    <row r="352" spans="1:16" x14ac:dyDescent="0.25">
      <c r="A352" s="2" t="s">
        <v>93</v>
      </c>
      <c r="B352" s="2" t="s">
        <v>94</v>
      </c>
      <c r="C352" s="2" t="s">
        <v>18</v>
      </c>
      <c r="D352" s="3">
        <v>380240</v>
      </c>
      <c r="E352" s="7">
        <v>4</v>
      </c>
      <c r="F352" s="7">
        <v>3</v>
      </c>
      <c r="G352" s="7">
        <v>2</v>
      </c>
      <c r="H352" s="7">
        <v>3</v>
      </c>
      <c r="I352" s="7">
        <v>2</v>
      </c>
      <c r="J352" s="7">
        <v>1</v>
      </c>
      <c r="K352" s="7">
        <v>2</v>
      </c>
      <c r="L352" s="7">
        <v>3</v>
      </c>
      <c r="M352" s="7">
        <v>1</v>
      </c>
      <c r="N352" s="7">
        <v>1</v>
      </c>
      <c r="O352" s="2" t="s">
        <v>29</v>
      </c>
      <c r="P352" s="2" t="s">
        <v>30</v>
      </c>
    </row>
    <row r="353" spans="1:16" x14ac:dyDescent="0.25">
      <c r="A353" s="2" t="s">
        <v>93</v>
      </c>
      <c r="B353" s="2" t="s">
        <v>94</v>
      </c>
      <c r="C353" s="2" t="s">
        <v>18</v>
      </c>
      <c r="D353" s="3">
        <v>380240</v>
      </c>
      <c r="E353" s="7" t="s">
        <v>43</v>
      </c>
      <c r="F353" s="7" t="s">
        <v>43</v>
      </c>
      <c r="G353" s="7" t="s">
        <v>43</v>
      </c>
      <c r="H353" s="7" t="s">
        <v>43</v>
      </c>
      <c r="I353" s="7" t="s">
        <v>43</v>
      </c>
      <c r="J353" s="7" t="s">
        <v>43</v>
      </c>
      <c r="K353" s="7" t="s">
        <v>43</v>
      </c>
      <c r="L353" s="7" t="s">
        <v>43</v>
      </c>
      <c r="M353" s="7" t="s">
        <v>43</v>
      </c>
      <c r="N353" s="7" t="s">
        <v>43</v>
      </c>
      <c r="O353" s="2" t="s">
        <v>31</v>
      </c>
      <c r="P353" s="2" t="s">
        <v>32</v>
      </c>
    </row>
    <row r="354" spans="1:16" x14ac:dyDescent="0.25">
      <c r="A354" s="2" t="s">
        <v>93</v>
      </c>
      <c r="B354" s="2" t="s">
        <v>94</v>
      </c>
      <c r="C354" s="2" t="s">
        <v>18</v>
      </c>
      <c r="D354" s="3">
        <v>380240</v>
      </c>
      <c r="E354" s="7">
        <v>5</v>
      </c>
      <c r="F354" s="7">
        <v>5</v>
      </c>
      <c r="G354" s="7">
        <v>4</v>
      </c>
      <c r="H354" s="7">
        <v>5</v>
      </c>
      <c r="I354" s="7">
        <v>4</v>
      </c>
      <c r="J354" s="7">
        <v>4</v>
      </c>
      <c r="K354" s="7">
        <v>5</v>
      </c>
      <c r="L354" s="7">
        <v>4</v>
      </c>
      <c r="M354" s="7">
        <v>5</v>
      </c>
      <c r="N354" s="7">
        <v>5</v>
      </c>
      <c r="O354" s="2" t="s">
        <v>33</v>
      </c>
      <c r="P354" s="2" t="s">
        <v>34</v>
      </c>
    </row>
    <row r="355" spans="1:16" x14ac:dyDescent="0.25">
      <c r="A355" s="2" t="s">
        <v>93</v>
      </c>
      <c r="B355" s="2" t="s">
        <v>94</v>
      </c>
      <c r="C355" s="2" t="s">
        <v>18</v>
      </c>
      <c r="D355" s="3">
        <v>380240</v>
      </c>
      <c r="E355" s="7">
        <v>3</v>
      </c>
      <c r="F355" s="7">
        <v>4</v>
      </c>
      <c r="G355" s="7">
        <v>4</v>
      </c>
      <c r="H355" s="7">
        <v>2</v>
      </c>
      <c r="I355" s="7">
        <v>4</v>
      </c>
      <c r="J355" s="7">
        <v>3</v>
      </c>
      <c r="K355" s="7">
        <v>5</v>
      </c>
      <c r="L355" s="7">
        <v>4</v>
      </c>
      <c r="M355" s="7">
        <v>4</v>
      </c>
      <c r="N355" s="7">
        <v>3</v>
      </c>
      <c r="O355" s="2" t="s">
        <v>35</v>
      </c>
      <c r="P355" s="2" t="s">
        <v>36</v>
      </c>
    </row>
    <row r="356" spans="1:16" x14ac:dyDescent="0.25">
      <c r="A356" s="2" t="s">
        <v>93</v>
      </c>
      <c r="B356" s="2" t="s">
        <v>94</v>
      </c>
      <c r="C356" s="2" t="s">
        <v>18</v>
      </c>
      <c r="D356" s="3">
        <v>380240</v>
      </c>
      <c r="E356" s="7">
        <v>5</v>
      </c>
      <c r="F356" s="7">
        <v>5</v>
      </c>
      <c r="G356" s="7">
        <v>4</v>
      </c>
      <c r="H356" s="7">
        <v>5</v>
      </c>
      <c r="I356" s="7">
        <v>5</v>
      </c>
      <c r="J356" s="7">
        <v>4</v>
      </c>
      <c r="K356" s="7">
        <v>4</v>
      </c>
      <c r="L356" s="7">
        <v>4</v>
      </c>
      <c r="M356" s="7">
        <v>4</v>
      </c>
      <c r="N356" s="7">
        <v>4</v>
      </c>
      <c r="O356" s="2" t="s">
        <v>37</v>
      </c>
      <c r="P356" s="2" t="s">
        <v>38</v>
      </c>
    </row>
    <row r="357" spans="1:16" x14ac:dyDescent="0.25">
      <c r="A357" s="2" t="s">
        <v>93</v>
      </c>
      <c r="B357" s="2" t="s">
        <v>94</v>
      </c>
      <c r="C357" s="2" t="s">
        <v>18</v>
      </c>
      <c r="D357" s="3">
        <v>380240</v>
      </c>
      <c r="E357" s="7">
        <v>3</v>
      </c>
      <c r="F357" s="7">
        <v>3</v>
      </c>
      <c r="G357" s="7">
        <v>2</v>
      </c>
      <c r="H357" s="7">
        <v>4</v>
      </c>
      <c r="I357" s="7">
        <v>3</v>
      </c>
      <c r="J357" s="7">
        <v>3</v>
      </c>
      <c r="K357" s="7">
        <v>5</v>
      </c>
      <c r="L357" s="7">
        <v>5</v>
      </c>
      <c r="M357" s="7">
        <v>2</v>
      </c>
      <c r="N357" s="7">
        <v>3</v>
      </c>
      <c r="O357" s="2" t="s">
        <v>39</v>
      </c>
      <c r="P357" s="2" t="s">
        <v>40</v>
      </c>
    </row>
    <row r="358" spans="1:16" x14ac:dyDescent="0.25">
      <c r="A358" s="2" t="s">
        <v>93</v>
      </c>
      <c r="B358" s="2" t="s">
        <v>94</v>
      </c>
      <c r="C358" s="2" t="s">
        <v>18</v>
      </c>
      <c r="D358" s="3">
        <v>380240</v>
      </c>
      <c r="E358" s="7">
        <v>5</v>
      </c>
      <c r="F358" s="7">
        <v>5</v>
      </c>
      <c r="G358" s="7">
        <v>5</v>
      </c>
      <c r="H358" s="7">
        <v>5</v>
      </c>
      <c r="I358" s="7">
        <v>5</v>
      </c>
      <c r="J358" s="7">
        <v>5</v>
      </c>
      <c r="K358" s="7">
        <v>5</v>
      </c>
      <c r="L358" s="7">
        <v>5</v>
      </c>
      <c r="M358" s="7">
        <v>3</v>
      </c>
      <c r="N358" s="7">
        <v>5</v>
      </c>
      <c r="O358" s="2" t="s">
        <v>41</v>
      </c>
      <c r="P358" s="2" t="s">
        <v>42</v>
      </c>
    </row>
    <row r="359" spans="1:16" x14ac:dyDescent="0.25">
      <c r="A359" s="2" t="s">
        <v>93</v>
      </c>
      <c r="B359" s="2" t="s">
        <v>94</v>
      </c>
      <c r="C359" s="2" t="s">
        <v>18</v>
      </c>
      <c r="D359" s="3">
        <v>380240</v>
      </c>
      <c r="E359" s="7" t="s">
        <v>43</v>
      </c>
      <c r="F359" s="7" t="s">
        <v>43</v>
      </c>
      <c r="G359" s="7" t="s">
        <v>43</v>
      </c>
      <c r="H359" s="7" t="s">
        <v>43</v>
      </c>
      <c r="I359" s="7" t="s">
        <v>43</v>
      </c>
      <c r="J359" s="7" t="s">
        <v>43</v>
      </c>
      <c r="K359" s="7" t="s">
        <v>43</v>
      </c>
      <c r="L359" s="7" t="s">
        <v>43</v>
      </c>
      <c r="M359" s="7" t="s">
        <v>43</v>
      </c>
      <c r="N359" s="7" t="s">
        <v>43</v>
      </c>
      <c r="O359" s="2" t="s">
        <v>44</v>
      </c>
      <c r="P359" s="2" t="s">
        <v>45</v>
      </c>
    </row>
    <row r="360" spans="1:16" x14ac:dyDescent="0.25">
      <c r="A360" s="2" t="s">
        <v>93</v>
      </c>
      <c r="B360" s="2" t="s">
        <v>94</v>
      </c>
      <c r="C360" s="2" t="s">
        <v>18</v>
      </c>
      <c r="D360" s="3">
        <v>380240</v>
      </c>
      <c r="E360" s="7">
        <v>5</v>
      </c>
      <c r="F360" s="7">
        <v>4</v>
      </c>
      <c r="G360" s="7">
        <v>5</v>
      </c>
      <c r="H360" s="7">
        <v>5</v>
      </c>
      <c r="I360" s="7">
        <v>4</v>
      </c>
      <c r="J360" s="7">
        <v>5</v>
      </c>
      <c r="K360" s="7">
        <v>4</v>
      </c>
      <c r="L360" s="7">
        <v>5</v>
      </c>
      <c r="M360" s="7">
        <v>5</v>
      </c>
      <c r="N360" s="7">
        <v>3</v>
      </c>
      <c r="O360" s="2" t="s">
        <v>46</v>
      </c>
      <c r="P360" s="2" t="s">
        <v>47</v>
      </c>
    </row>
    <row r="361" spans="1:16" x14ac:dyDescent="0.25">
      <c r="A361" s="2" t="s">
        <v>93</v>
      </c>
      <c r="B361" s="2" t="s">
        <v>94</v>
      </c>
      <c r="C361" s="2" t="s">
        <v>18</v>
      </c>
      <c r="D361" s="3">
        <v>380240</v>
      </c>
      <c r="E361" s="7">
        <v>4</v>
      </c>
      <c r="F361" s="7">
        <v>5</v>
      </c>
      <c r="G361" s="7">
        <v>5</v>
      </c>
      <c r="H361" s="7">
        <v>3</v>
      </c>
      <c r="I361" s="7">
        <v>4</v>
      </c>
      <c r="J361" s="7">
        <v>4</v>
      </c>
      <c r="K361" s="7">
        <v>5</v>
      </c>
      <c r="L361" s="7">
        <v>4</v>
      </c>
      <c r="M361" s="7">
        <v>4</v>
      </c>
      <c r="N361" s="7">
        <v>4</v>
      </c>
      <c r="O361" s="2" t="s">
        <v>48</v>
      </c>
      <c r="P361" s="2" t="s">
        <v>49</v>
      </c>
    </row>
    <row r="363" spans="1:16" x14ac:dyDescent="0.25">
      <c r="A363" s="4"/>
    </row>
    <row r="364" spans="1:16" x14ac:dyDescent="0.25">
      <c r="P364" s="16"/>
    </row>
  </sheetData>
  <pageMargins left="0.75" right="0.75" top="1" bottom="1" header="0.5" footer="0.5"/>
  <pageSetup orientation="portrait" horizontalDpi="300" verticalDpi="300"/>
  <headerFooter alignWithMargins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39D9C7E0EE440841D865E5B331AF6" ma:contentTypeVersion="10" ma:contentTypeDescription="Create a new document." ma:contentTypeScope="" ma:versionID="a3d868cc5bba7bc3a31a8269e1d81567">
  <xsd:schema xmlns:xsd="http://www.w3.org/2001/XMLSchema" xmlns:xs="http://www.w3.org/2001/XMLSchema" xmlns:p="http://schemas.microsoft.com/office/2006/metadata/properties" xmlns:ns3="1d5157c5-0b34-4019-b892-cdf3cbd0bba6" xmlns:ns4="22fea025-f330-4e09-ac07-e6edffb86c86" targetNamespace="http://schemas.microsoft.com/office/2006/metadata/properties" ma:root="true" ma:fieldsID="988c52968554d0290600b6617687416d" ns3:_="" ns4:_="">
    <xsd:import namespace="1d5157c5-0b34-4019-b892-cdf3cbd0bba6"/>
    <xsd:import namespace="22fea025-f330-4e09-ac07-e6edffb86c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157c5-0b34-4019-b892-cdf3cbd0b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ea025-f330-4e09-ac07-e6edffb86c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T a b l e 1 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 i : t y p e = " S a n d b o x E d i t o r M e a s u r e G r i d K e y " & g t ; & l t ; T a b l e N a m e & g t ; T a b l e 1 1 & l t ; / T a b l e N a m e & g t ; & l t ; / K e y & g t ; & l t ; M a i n t a i n e r 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 O r g a n i z a t i o n & l t ; / K e y & g t ; & l t ; / D i a g r a m O b j e c t K e y & g t ; & l t ; D i a g r a m O b j e c t K e y & g t ; & l t ; K e y & g t ; M e a s u r e s \ S u m   O r g a n i z a t i o n \ T a g I n f o \ F o r m u l a & l t ; / K e y & g t ; & l t ; / D i a g r a m O b j e c t K e y & g t ; & l t ; D i a g r a m O b j e c t K e y & g t ; & l t ; K e y & g t ; M e a s u r e s \ S u m   O r g a n i z a t i o n \ T a g I n f o \ V a l u e & l t ; / K e y & g t ; & l t ; / D i a g r a m O b j e c t K e y & g t ; & l t ; D i a g r a m O b j e c t K e y & g t ; & l t ; K e y & g t ; M e a s u r e s \ C o u n t   O r g a n i z a t i o n & l t ; / K e y & g t ; & l t ; / D i a g r a m O b j e c t K e y & g t ; & l t ; D i a g r a m O b j e c t K e y & g t ; & l t ; K e y & g t ; M e a s u r e s \ C o u n t   O r g a n i z a t i o n \ T a g I n f o \ F o r m u l a & l t ; / K e y & g t ; & l t ; / D i a g r a m O b j e c t K e y & g t ; & l t ; D i a g r a m O b j e c t K e y & g t ; & l t ; K e y & g t ; M e a s u r e s \ C o u n t   O r g a n i z a t i o n \ T a g I n f o \ V a l u e & l t ; / K e y & g t ; & l t ; / D i a g r a m O b j e c t K e y & g t ; & l t ; D i a g r a m O b j e c t K e y & g t ; & l t ; K e y & g t ; M e a s u r e s \ A v g .   S c o r e   O r g a n i z t i o n & l t ; / K e y & g t ; & l t ; / D i a g r a m O b j e c t K e y & g t ; & l t ; D i a g r a m O b j e c t K e y & g t ; & l t ; K e y & g t ; M e a s u r e s \ A v g .   S c o r e   O r g a n i z t i o n \ T a g I n f o \ F o r m u l a & l t ; / K e y & g t ; & l t ; / D i a g r a m O b j e c t K e y & g t ; & l t ; D i a g r a m O b j e c t K e y & g t ; & l t ; K e y & g t ; M e a s u r e s \ A v g .   S c o r e   O r g a n i z t i o n \ T a g I n f o \ V a l u e & l t ; / K e y & g t ; & l t ; / D i a g r a m O b j e c t K e y & g t ; & l t ; D i a g r a m O b j e c t K e y & g t ; & l t ; K e y & g t ; M e a s u r e s \ S u m   N e e d & l t ; / K e y & g t ; & l t ; / D i a g r a m O b j e c t K e y & g t ; & l t ; D i a g r a m O b j e c t K e y & g t ; & l t ; K e y & g t ; M e a s u r e s \ S u m   N e e d \ T a g I n f o \ F o r m u l a & l t ; / K e y & g t ; & l t ; / D i a g r a m O b j e c t K e y & g t ; & l t ; D i a g r a m O b j e c t K e y & g t ; & l t ; K e y & g t ; M e a s u r e s \ S u m   N e e d \ T a g I n f o \ V a l u e & l t ; / K e y & g t ; & l t ; / D i a g r a m O b j e c t K e y & g t ; & l t ; D i a g r a m O b j e c t K e y & g t ; & l t ; K e y & g t ; M e a s u r e s \ C o u n t   N e e d & l t ; / K e y & g t ; & l t ; / D i a g r a m O b j e c t K e y & g t ; & l t ; D i a g r a m O b j e c t K e y & g t ; & l t ; K e y & g t ; M e a s u r e s \ C o u n t   N e e d \ T a g I n f o \ F o r m u l a & l t ; / K e y & g t ; & l t ; / D i a g r a m O b j e c t K e y & g t ; & l t ; D i a g r a m O b j e c t K e y & g t ; & l t ; K e y & g t ; M e a s u r e s \ C o u n t   N e e d \ T a g I n f o \ V a l u e & l t ; / K e y & g t ; & l t ; / D i a g r a m O b j e c t K e y & g t ; & l t ; D i a g r a m O b j e c t K e y & g t ; & l t ; K e y & g t ; M e a s u r e s \ A v g .   S c o r e   N e e d & l t ; / K e y & g t ; & l t ; / D i a g r a m O b j e c t K e y & g t ; & l t ; D i a g r a m O b j e c t K e y & g t ; & l t ; K e y & g t ; M e a s u r e s \ A v g .   S c o r e   N e e d \ T a g I n f o \ F o r m u l a & l t ; / K e y & g t ; & l t ; / D i a g r a m O b j e c t K e y & g t ; & l t ; D i a g r a m O b j e c t K e y & g t ; & l t ; K e y & g t ; M e a s u r e s \ A v g .   S c o r e   N e e d \ T a g I n f o \ V a l u e & l t ; / K e y & g t ; & l t ; / D i a g r a m O b j e c t K e y & g t ; & l t ; D i a g r a m O b j e c t K e y & g t ; & l t ; K e y & g t ; M e a s u r e s \ S u m   P e o p l e   S e r v e d & l t ; / K e y & g t ; & l t ; / D i a g r a m O b j e c t K e y & g t ; & l t ; D i a g r a m O b j e c t K e y & g t ; & l t ; K e y & g t ; M e a s u r e s \ S u m   P e o p l e   S e r v e d \ T a g I n f o \ F o r m u l a & l t ; / K e y & g t ; & l t ; / D i a g r a m O b j e c t K e y & g t ; & l t ; D i a g r a m O b j e c t K e y & g t ; & l t ; K e y & g t ; M e a s u r e s \ S u m   P e o p l e   S e r v e d \ T a g I n f o \ V a l u e & l t ; / K e y & g t ; & l t ; / D i a g r a m O b j e c t K e y & g t ; & l t ; D i a g r a m O b j e c t K e y & g t ; & l t ; K e y & g t ; M e a s u r e s \ C o u n t   P e o p l e   S e r v e d & l t ; / K e y & g t ; & l t ; / D i a g r a m O b j e c t K e y & g t ; & l t ; D i a g r a m O b j e c t K e y & g t ; & l t ; K e y & g t ; M e a s u r e s \ C o u n t   P e o p l e   S e r v e d \ T a g I n f o \ F o r m u l a & l t ; / K e y & g t ; & l t ; / D i a g r a m O b j e c t K e y & g t ; & l t ; D i a g r a m O b j e c t K e y & g t ; & l t ; K e y & g t ; M e a s u r e s \ C o u n t   P e o p l e   S e r v e d \ T a g I n f o \ V a l u e & l t ; / K e y & g t ; & l t ; / D i a g r a m O b j e c t K e y & g t ; & l t ; D i a g r a m O b j e c t K e y & g t ; & l t ; K e y & g t ; M e a s u r e s \ A v g .   S c o r e   P e o p l e   S e r v e d & l t ; / K e y & g t ; & l t ; / D i a g r a m O b j e c t K e y & g t ; & l t ; D i a g r a m O b j e c t K e y & g t ; & l t ; K e y & g t ; M e a s u r e s \ A v g .   S c o r e   P e o p l e   S e r v e d \ T a g I n f o \ F o r m u l a & l t ; / K e y & g t ; & l t ; / D i a g r a m O b j e c t K e y & g t ; & l t ; D i a g r a m O b j e c t K e y & g t ; & l t ; K e y & g t ; M e a s u r e s \ A v g .   S c o r e   P e o p l e   S e r v e d \ T a g I n f o \ V a l u e & l t ; / K e y & g t ; & l t ; / D i a g r a m O b j e c t K e y & g t ; & l t ; D i a g r a m O b j e c t K e y & g t ; & l t ; K e y & g t ; M e a s u r e s \ S u m   P r o j e c t & l t ; / K e y & g t ; & l t ; / D i a g r a m O b j e c t K e y & g t ; & l t ; D i a g r a m O b j e c t K e y & g t ; & l t ; K e y & g t ; M e a s u r e s \ S u m   P r o j e c t \ T a g I n f o \ F o r m u l a & l t ; / K e y & g t ; & l t ; / D i a g r a m O b j e c t K e y & g t ; & l t ; D i a g r a m O b j e c t K e y & g t ; & l t ; K e y & g t ; M e a s u r e s \ S u m   P r o j e c t \ T a g I n f o \ V a l u e & l t ; / K e y & g t ; & l t ; / D i a g r a m O b j e c t K e y & g t ; & l t ; D i a g r a m O b j e c t K e y & g t ; & l t ; K e y & g t ; M e a s u r e s \ C o u n t   P r o j e c t & l t ; / K e y & g t ; & l t ; / D i a g r a m O b j e c t K e y & g t ; & l t ; D i a g r a m O b j e c t K e y & g t ; & l t ; K e y & g t ; M e a s u r e s \ C o u n t   P r o j e c t \ T a g I n f o \ F o r m u l a & l t ; / K e y & g t ; & l t ; / D i a g r a m O b j e c t K e y & g t ; & l t ; D i a g r a m O b j e c t K e y & g t ; & l t ; K e y & g t ; M e a s u r e s \ C o u n t   P r o j e c t \ T a g I n f o \ V a l u e & l t ; / K e y & g t ; & l t ; / D i a g r a m O b j e c t K e y & g t ; & l t ; D i a g r a m O b j e c t K e y & g t ; & l t ; K e y & g t ; M e a s u r e s \ A v g .   S c o r e   P r o j e c t & l t ; / K e y & g t ; & l t ; / D i a g r a m O b j e c t K e y & g t ; & l t ; D i a g r a m O b j e c t K e y & g t ; & l t ; K e y & g t ; M e a s u r e s \ A v g .   S c o r e   P r o j e c t \ T a g I n f o \ F o r m u l a & l t ; / K e y & g t ; & l t ; / D i a g r a m O b j e c t K e y & g t ; & l t ; D i a g r a m O b j e c t K e y & g t ; & l t ; K e y & g t ; M e a s u r e s \ A v g .   S c o r e   P r o j e c t \ T a g I n f o \ V a l u e & l t ; / K e y & g t ; & l t ; / D i a g r a m O b j e c t K e y & g t ; & l t ; D i a g r a m O b j e c t K e y & g t ; & l t ; K e y & g t ; M e a s u r e s \ S u m   R e s u l t s & l t ; / K e y & g t ; & l t ; / D i a g r a m O b j e c t K e y & g t ; & l t ; D i a g r a m O b j e c t K e y & g t ; & l t ; K e y & g t ; M e a s u r e s \ S u m   R e s u l t s \ T a g I n f o \ F o r m u l a & l t ; / K e y & g t ; & l t ; / D i a g r a m O b j e c t K e y & g t ; & l t ; D i a g r a m O b j e c t K e y & g t ; & l t ; K e y & g t ; M e a s u r e s \ S u m   R e s u l t s \ T a g I n f o \ V a l u e & l t ; / K e y & g t ; & l t ; / D i a g r a m O b j e c t K e y & g t ; & l t ; D i a g r a m O b j e c t K e y & g t ; & l t ; K e y & g t ; M e a s u r e s \ C o u n t   R e s u l t s & l t ; / K e y & g t ; & l t ; / D i a g r a m O b j e c t K e y & g t ; & l t ; D i a g r a m O b j e c t K e y & g t ; & l t ; K e y & g t ; M e a s u r e s \ C o u n t   R e s u l t s \ T a g I n f o \ F o r m u l a & l t ; / K e y & g t ; & l t ; / D i a g r a m O b j e c t K e y & g t ; & l t ; D i a g r a m O b j e c t K e y & g t ; & l t ; K e y & g t ; M e a s u r e s \ C o u n t   R e s u l t s \ T a g I n f o \ V a l u e & l t ; / K e y & g t ; & l t ; / D i a g r a m O b j e c t K e y & g t ; & l t ; D i a g r a m O b j e c t K e y & g t ; & l t ; K e y & g t ; M e a s u r e s \ A v g .   S c o r e   R e s u l t s & l t ; / K e y & g t ; & l t ; / D i a g r a m O b j e c t K e y & g t ; & l t ; D i a g r a m O b j e c t K e y & g t ; & l t ; K e y & g t ; M e a s u r e s \ A v g .   S c o r e   R e s u l t s \ T a g I n f o \ F o r m u l a & l t ; / K e y & g t ; & l t ; / D i a g r a m O b j e c t K e y & g t ; & l t ; D i a g r a m O b j e c t K e y & g t ; & l t ; K e y & g t ; M e a s u r e s \ A v g .   S c o r e   R e s u l t s \ T a g I n f o \ V a l u e & l t ; / K e y & g t ; & l t ; / D i a g r a m O b j e c t K e y & g t ; & l t ; D i a g r a m O b j e c t K e y & g t ; & l t ; K e y & g t ; M e a s u r e s \ S u m   E v a l u a t i o n & l t ; / K e y & g t ; & l t ; / D i a g r a m O b j e c t K e y & g t ; & l t ; D i a g r a m O b j e c t K e y & g t ; & l t ; K e y & g t ; M e a s u r e s \ S u m   E v a l u a t i o n \ T a g I n f o \ F o r m u l a & l t ; / K e y & g t ; & l t ; / D i a g r a m O b j e c t K e y & g t ; & l t ; D i a g r a m O b j e c t K e y & g t ; & l t ; K e y & g t ; M e a s u r e s \ S u m   E v a l u a t i o n \ T a g I n f o \ V a l u e & l t ; / K e y & g t ; & l t ; / D i a g r a m O b j e c t K e y & g t ; & l t ; D i a g r a m O b j e c t K e y & g t ; & l t ; K e y & g t ; M e a s u r e s \ C o u n t   E v a l u a t i o n & l t ; / K e y & g t ; & l t ; / D i a g r a m O b j e c t K e y & g t ; & l t ; D i a g r a m O b j e c t K e y & g t ; & l t ; K e y & g t ; M e a s u r e s \ C o u n t   E v a l u a t i o n \ T a g I n f o \ F o r m u l a & l t ; / K e y & g t ; & l t ; / D i a g r a m O b j e c t K e y & g t ; & l t ; D i a g r a m O b j e c t K e y & g t ; & l t ; K e y & g t ; M e a s u r e s \ C o u n t   E v a l u a t i o n \ T a g I n f o \ V a l u e & l t ; / K e y & g t ; & l t ; / D i a g r a m O b j e c t K e y & g t ; & l t ; D i a g r a m O b j e c t K e y & g t ; & l t ; K e y & g t ; M e a s u r e s \ A v g .   S c o r e   E v a l u a t i o n & l t ; / K e y & g t ; & l t ; / D i a g r a m O b j e c t K e y & g t ; & l t ; D i a g r a m O b j e c t K e y & g t ; & l t ; K e y & g t ; M e a s u r e s \ A v g .   S c o r e   E v a l u a t i o n \ T a g I n f o \ F o r m u l a & l t ; / K e y & g t ; & l t ; / D i a g r a m O b j e c t K e y & g t ; & l t ; D i a g r a m O b j e c t K e y & g t ; & l t ; K e y & g t ; M e a s u r e s \ A v g .   S c o r e   E v a l u a t i o n \ T a g I n f o \ V a l u e & l t ; / K e y & g t ; & l t ; / D i a g r a m O b j e c t K e y & g t ; & l t ; D i a g r a m O b j e c t K e y & g t ; & l t ; K e y & g t ; M e a s u r e s \ S u m   E q u i t y & l t ; / K e y & g t ; & l t ; / D i a g r a m O b j e c t K e y & g t ; & l t ; D i a g r a m O b j e c t K e y & g t ; & l t ; K e y & g t ; M e a s u r e s \ S u m   E q u i t y \ T a g I n f o \ F o r m u l a & l t ; / K e y & g t ; & l t ; / D i a g r a m O b j e c t K e y & g t ; & l t ; D i a g r a m O b j e c t K e y & g t ; & l t ; K e y & g t ; M e a s u r e s \ S u m   E q u i t y \ T a g I n f o \ V a l u e & l t ; / K e y & g t ; & l t ; / D i a g r a m O b j e c t K e y & g t ; & l t ; D i a g r a m O b j e c t K e y & g t ; & l t ; K e y & g t ; M e a s u r e s \ C o u n t   E q u i t y & l t ; / K e y & g t ; & l t ; / D i a g r a m O b j e c t K e y & g t ; & l t ; D i a g r a m O b j e c t K e y & g t ; & l t ; K e y & g t ; M e a s u r e s \ C o u n t   E q u i t y \ T a g I n f o \ F o r m u l a & l t ; / K e y & g t ; & l t ; / D i a g r a m O b j e c t K e y & g t ; & l t ; D i a g r a m O b j e c t K e y & g t ; & l t ; K e y & g t ; M e a s u r e s \ C o u n t   E q u i t y \ T a g I n f o \ V a l u e & l t ; / K e y & g t ; & l t ; / D i a g r a m O b j e c t K e y & g t ; & l t ; D i a g r a m O b j e c t K e y & g t ; & l t ; K e y & g t ; M e a s u r e s \ A v g .   S c o r e   E q u i t y & l t ; / K e y & g t ; & l t ; / D i a g r a m O b j e c t K e y & g t ; & l t ; D i a g r a m O b j e c t K e y & g t ; & l t ; K e y & g t ; M e a s u r e s \ A v g .   S c o r e   E q u i t y \ T a g I n f o \ F o r m u l a & l t ; / K e y & g t ; & l t ; / D i a g r a m O b j e c t K e y & g t ; & l t ; D i a g r a m O b j e c t K e y & g t ; & l t ; K e y & g t ; M e a s u r e s \ A v g .   S c o r e   E q u i t y \ T a g I n f o \ V a l u e & l t ; / K e y & g t ; & l t ; / D i a g r a m O b j e c t K e y & g t ; & l t ; D i a g r a m O b j e c t K e y & g t ; & l t ; K e y & g t ; M e a s u r e s \ S u m   C o l l a b o r a t i o n & l t ; / K e y & g t ; & l t ; / D i a g r a m O b j e c t K e y & g t ; & l t ; D i a g r a m O b j e c t K e y & g t ; & l t ; K e y & g t ; M e a s u r e s \ S u m   C o l l a b o r a t i o n \ T a g I n f o \ F o r m u l a & l t ; / K e y & g t ; & l t ; / D i a g r a m O b j e c t K e y & g t ; & l t ; D i a g r a m O b j e c t K e y & g t ; & l t ; K e y & g t ; M e a s u r e s \ S u m   C o l l a b o r a t i o n \ T a g I n f o \ V a l u e & l t ; / K e y & g t ; & l t ; / D i a g r a m O b j e c t K e y & g t ; & l t ; D i a g r a m O b j e c t K e y & g t ; & l t ; K e y & g t ; M e a s u r e s \ C o u n t   C o l l a b o r a t i o n & l t ; / K e y & g t ; & l t ; / D i a g r a m O b j e c t K e y & g t ; & l t ; D i a g r a m O b j e c t K e y & g t ; & l t ; K e y & g t ; M e a s u r e s \ C o u n t   C o l l a b o r a t i o n \ T a g I n f o \ F o r m u l a & l t ; / K e y & g t ; & l t ; / D i a g r a m O b j e c t K e y & g t ; & l t ; D i a g r a m O b j e c t K e y & g t ; & l t ; K e y & g t ; M e a s u r e s \ C o u n t   C o l l a b o r a t i o n \ T a g I n f o \ V a l u e & l t ; / K e y & g t ; & l t ; / D i a g r a m O b j e c t K e y & g t ; & l t ; D i a g r a m O b j e c t K e y & g t ; & l t ; K e y & g t ; M e a s u r e s \ A v g .   S c o r e   C o l l a b o r a t i o n & l t ; / K e y & g t ; & l t ; / D i a g r a m O b j e c t K e y & g t ; & l t ; D i a g r a m O b j e c t K e y & g t ; & l t ; K e y & g t ; M e a s u r e s \ A v g .   S c o r e   C o l l a b o r a t i o n \ T a g I n f o \ F o r m u l a & l t ; / K e y & g t ; & l t ; / D i a g r a m O b j e c t K e y & g t ; & l t ; D i a g r a m O b j e c t K e y & g t ; & l t ; K e y & g t ; M e a s u r e s \ A v g .   S c o r e   C o l l a b o r a t i o n \ T a g I n f o \ V a l u e & l t ; / K e y & g t ; & l t ; / D i a g r a m O b j e c t K e y & g t ; & l t ; D i a g r a m O b j e c t K e y & g t ; & l t ; K e y & g t ; M e a s u r e s \ S u m   B u d g e t & l t ; / K e y & g t ; & l t ; / D i a g r a m O b j e c t K e y & g t ; & l t ; D i a g r a m O b j e c t K e y & g t ; & l t ; K e y & g t ; M e a s u r e s \ S u m   B u d g e t \ T a g I n f o \ F o r m u l a & l t ; / K e y & g t ; & l t ; / D i a g r a m O b j e c t K e y & g t ; & l t ; D i a g r a m O b j e c t K e y & g t ; & l t ; K e y & g t ; M e a s u r e s \ S u m   B u d g e t \ T a g I n f o \ V a l u e & l t ; / K e y & g t ; & l t ; / D i a g r a m O b j e c t K e y & g t ; & l t ; D i a g r a m O b j e c t K e y & g t ; & l t ; K e y & g t ; M e a s u r e s \ C o u n t   B u d g e t & l t ; / K e y & g t ; & l t ; / D i a g r a m O b j e c t K e y & g t ; & l t ; D i a g r a m O b j e c t K e y & g t ; & l t ; K e y & g t ; M e a s u r e s \ C o u n t   B u d g e t \ T a g I n f o \ F o r m u l a & l t ; / K e y & g t ; & l t ; / D i a g r a m O b j e c t K e y & g t ; & l t ; D i a g r a m O b j e c t K e y & g t ; & l t ; K e y & g t ; M e a s u r e s \ C o u n t   B u d g e t \ T a g I n f o \ V a l u e & l t ; / K e y & g t ; & l t ; / D i a g r a m O b j e c t K e y & g t ; & l t ; D i a g r a m O b j e c t K e y & g t ; & l t ; K e y & g t ; M e a s u r e s \ A v g .   S c o r e   B u d g e t & l t ; / K e y & g t ; & l t ; / D i a g r a m O b j e c t K e y & g t ; & l t ; D i a g r a m O b j e c t K e y & g t ; & l t ; K e y & g t ; M e a s u r e s \ A v g .   S c o r e   B u d g e t \ T a g I n f o \ F o r m u l a & l t ; / K e y & g t ; & l t ; / D i a g r a m O b j e c t K e y & g t ; & l t ; D i a g r a m O b j e c t K e y & g t ; & l t ; K e y & g t ; M e a s u r e s \ A v g .   S c o r e   B u d g e t \ T a g I n f o \ V a l u e & l t ; / K e y & g t ; & l t ; / D i a g r a m O b j e c t K e y & g t ; & l t ; D i a g r a m O b j e c t K e y & g t ; & l t ; K e y & g t ; M e a s u r e s \ S u m   S u s t a i n a b i l i t y & l t ; / K e y & g t ; & l t ; / D i a g r a m O b j e c t K e y & g t ; & l t ; D i a g r a m O b j e c t K e y & g t ; & l t ; K e y & g t ; M e a s u r e s \ S u m   S u s t a i n a b i l i t y \ T a g I n f o \ F o r m u l a & l t ; / K e y & g t ; & l t ; / D i a g r a m O b j e c t K e y & g t ; & l t ; D i a g r a m O b j e c t K e y & g t ; & l t ; K e y & g t ; M e a s u r e s \ S u m   S u s t a i n a b i l i t y \ T a g I n f o \ V a l u e & l t ; / K e y & g t ; & l t ; / D i a g r a m O b j e c t K e y & g t ; & l t ; D i a g r a m O b j e c t K e y & g t ; & l t ; K e y & g t ; M e a s u r e s \ C o u n t   S u s t a i n a b i l i t y & l t ; / K e y & g t ; & l t ; / D i a g r a m O b j e c t K e y & g t ; & l t ; D i a g r a m O b j e c t K e y & g t ; & l t ; K e y & g t ; M e a s u r e s \ C o u n t   S u s t a i n a b i l i t y \ T a g I n f o \ F o r m u l a & l t ; / K e y & g t ; & l t ; / D i a g r a m O b j e c t K e y & g t ; & l t ; D i a g r a m O b j e c t K e y & g t ; & l t ; K e y & g t ; M e a s u r e s \ C o u n t   S u s t a i n a b i l i t y \ T a g I n f o \ V a l u e & l t ; / K e y & g t ; & l t ; / D i a g r a m O b j e c t K e y & g t ; & l t ; D i a g r a m O b j e c t K e y & g t ; & l t ; K e y & g t ; M e a s u r e s \ A v g .   S u s t a i n a b i l i t y & l t ; / K e y & g t ; & l t ; / D i a g r a m O b j e c t K e y & g t ; & l t ; D i a g r a m O b j e c t K e y & g t ; & l t ; K e y & g t ; M e a s u r e s \ A v g .   S u s t a i n a b i l i t y \ T a g I n f o \ F o r m u l a & l t ; / K e y & g t ; & l t ; / D i a g r a m O b j e c t K e y & g t ; & l t ; D i a g r a m O b j e c t K e y & g t ; & l t ; K e y & g t ; M e a s u r e s \ A v g .   S u s t a i n a b i l i t y \ T a g I n f o \ V a l u e & l t ; / K e y & g t ; & l t ; / D i a g r a m O b j e c t K e y & g t ; & l t ; D i a g r a m O b j e c t K e y & g t ; & l t ; K e y & g t ; M e a s u r e s \ S u m   T o t a l & l t ; / K e y & g t ; & l t ; / D i a g r a m O b j e c t K e y & g t ; & l t ; D i a g r a m O b j e c t K e y & g t ; & l t ; K e y & g t ; M e a s u r e s \ S u m   T o t a l \ T a g I n f o \ F o r m u l a & l t ; / K e y & g t ; & l t ; / D i a g r a m O b j e c t K e y & g t ; & l t ; D i a g r a m O b j e c t K e y & g t ; & l t ; K e y & g t ; M e a s u r e s \ S u m   T o t a l \ T a g I n f o \ V a l u e & l t ; / K e y & g t ; & l t ; / D i a g r a m O b j e c t K e y & g t ; & l t ; D i a g r a m O b j e c t K e y & g t ; & l t ; K e y & g t ; M e a s u r e s \ C o u n t   T o t a l & l t ; / K e y & g t ; & l t ; / D i a g r a m O b j e c t K e y & g t ; & l t ; D i a g r a m O b j e c t K e y & g t ; & l t ; K e y & g t ; M e a s u r e s \ C o u n t   T o t a l \ T a g I n f o \ F o r m u l a & l t ; / K e y & g t ; & l t ; / D i a g r a m O b j e c t K e y & g t ; & l t ; D i a g r a m O b j e c t K e y & g t ; & l t ; K e y & g t ; M e a s u r e s \ C o u n t   T o t a l \ T a g I n f o \ V a l u e & l t ; / K e y & g t ; & l t ; / D i a g r a m O b j e c t K e y & g t ; & l t ; D i a g r a m O b j e c t K e y & g t ; & l t ; K e y & g t ; M e a s u r e s \ A v g .   T o t a l & l t ; / K e y & g t ; & l t ; / D i a g r a m O b j e c t K e y & g t ; & l t ; D i a g r a m O b j e c t K e y & g t ; & l t ; K e y & g t ; M e a s u r e s \ A v g .   T o t a l \ T a g I n f o \ F o r m u l a & l t ; / K e y & g t ; & l t ; / D i a g r a m O b j e c t K e y & g t ; & l t ; D i a g r a m O b j e c t K e y & g t ; & l t ; K e y & g t ; M e a s u r e s \ A v g .   T o t a l \ T a g I n f o \ V a l u e & l t ; / K e y & g t ; & l t ; / D i a g r a m O b j e c t K e y & g t ; & l t ; D i a g r a m O b j e c t K e y & g t ; & l t ; K e y & g t ; C o l u m n s \ O r g a n i z a t i o n   N a m e & l t ; / K e y & g t ; & l t ; / D i a g r a m O b j e c t K e y & g t ; & l t ; D i a g r a m O b j e c t K e y & g t ; & l t ; K e y & g t ; C o l u m n s \ P r o j e c t   N a m e & l t ; / K e y & g t ; & l t ; / D i a g r a m O b j e c t K e y & g t ; & l t ; D i a g r a m O b j e c t K e y & g t ; & l t ; K e y & g t ; C o l u m n s \ S t r a t e g y & l t ; / K e y & g t ; & l t ; / D i a g r a m O b j e c t K e y & g t ; & l t ; D i a g r a m O b j e c t K e y & g t ; & l t ; K e y & g t ; C o l u m n s \ F u n d i n g   R e q u e s t & l t ; / K e y & g t ; & l t ; / D i a g r a m O b j e c t K e y & g t ; & l t ; D i a g r a m O b j e c t K e y & g t ; & l t ; K e y & g t ; C o l u m n s \ O r g a n i z a t i o n & l t ; / K e y & g t ; & l t ; / D i a g r a m O b j e c t K e y & g t ; & l t ; D i a g r a m O b j e c t K e y & g t ; & l t ; K e y & g t ; C o l u m n s \ N e e d & l t ; / K e y & g t ; & l t ; / D i a g r a m O b j e c t K e y & g t ; & l t ; D i a g r a m O b j e c t K e y & g t ; & l t ; K e y & g t ; C o l u m n s \ P e o p l e   S e r v e d & l t ; / K e y & g t ; & l t ; / D i a g r a m O b j e c t K e y & g t ; & l t ; D i a g r a m O b j e c t K e y & g t ; & l t ; K e y & g t ; C o l u m n s \ P r o j e c t & l t ; / K e y & g t ; & l t ; / D i a g r a m O b j e c t K e y & g t ; & l t ; D i a g r a m O b j e c t K e y & g t ; & l t ; K e y & g t ; C o l u m n s \ R e s u l t s & l t ; / K e y & g t ; & l t ; / D i a g r a m O b j e c t K e y & g t ; & l t ; D i a g r a m O b j e c t K e y & g t ; & l t ; K e y & g t ; C o l u m n s \ E v a l u a t i o n & l t ; / K e y & g t ; & l t ; / D i a g r a m O b j e c t K e y & g t ; & l t ; D i a g r a m O b j e c t K e y & g t ; & l t ; K e y & g t ; C o l u m n s \ E q u i t y & l t ; / K e y & g t ; & l t ; / D i a g r a m O b j e c t K e y & g t ; & l t ; D i a g r a m O b j e c t K e y & g t ; & l t ; K e y & g t ; C o l u m n s \ C o l l a b o r a t i o n & l t ; / K e y & g t ; & l t ; / D i a g r a m O b j e c t K e y & g t ; & l t ; D i a g r a m O b j e c t K e y & g t ; & l t ; K e y & g t ; C o l u m n s \ B u d g e t & l t ; / K e y & g t ; & l t ; / D i a g r a m O b j e c t K e y & g t ; & l t ; D i a g r a m O b j e c t K e y & g t ; & l t ; K e y & g t ; C o l u m n s \ S u s t a i n a b i l i t y & l t ; / K e y & g t ; & l t ; / D i a g r a m O b j e c t K e y & g t ; & l t ; D i a g r a m O b j e c t K e y & g t ; & l t ; K e y & g t ; C o l u m n s \ E v a l u a t o r   F i r s t   N a m e & l t ; / K e y & g t ; & l t ; / D i a g r a m O b j e c t K e y & g t ; & l t ; D i a g r a m O b j e c t K e y & g t ; & l t ; K e y & g t ; C o l u m n s \ E v a l u a t o r   L a s t   N a m e & l t ; / K e y & g t ; & l t ; / D i a g r a m O b j e c t K e y & g t ; & l t ; D i a g r a m O b j e c t K e y & g t ; & l t ; K e y & g t ; C o l u m n s \ P r i o r   Y r   F u n d i n g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 O r g a n i z a t i o n & l t ; / K e y & g t ; & l t ; / a : K e y & g t ; & l t ; a : V a l u e 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 O r g a n i z a t i o n \ T a g I n f o \ F o r m u l a & l t ; / K e y & g t ; & l t ; / a : K e y & g t ; & l t ; a : V a l u e 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 O r g a n i z a t i o n \ T a g I n f o \ V a l u e & l t ; / K e y & g t ; & l t ; / a : K e y & g t ; & l t ; a : V a l u e 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 O r g a n i z a t i o n & l t ; / K e y & g t ; & l t ; / a : K e y & g t ; & l t ; a : V a l u e 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 O r g a n i z a t i o n \ T a g I n f o \ F o r m u l a & l t ; / K e y & g t ; & l t ; / a : K e y & g t ; & l t ; a : V a l u e 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 O r g a n i z a t i o n \ T a g I n f o \ V a l u e & l t ; / K e y & g t ; & l t ; / a : K e y & g t ; & l t ; a : V a l u e 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 O r g a n i z t i o n & l t ; / K e y & g t ; & l t ; / a : K e y & g t ; & l t ; a : V a l u e 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 O r g a n i z t i o n \ T a g I n f o \ F o r m u l a & l t ; / K e y & g t ; & l t ; / a : K e y & g t ; & l t ; a : V a l u e 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 O r g a n i z t i o n \ T a g I n f o \ V a l u e & l t ; / K e y & g t ; & l t ; / a : K e y & g t ; & l t ; a : V a l u e 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 N e e d \ T a g I n f o \ F o r m u l a & l t ; / K e y & g t ; & l t ; / a : K e y & g t ; & l t ; a : V a l u e 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 N e e d \ T a g I n f o \ V a l u e & l t ; / K e y & g t ; & l t ; / a : K e y & g t ; & l t ; a : V a l u e 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 N e e d \ T a g I n f o \ F o r m u l a & l t ; / K e y & g t ; & l t ; / a : K e y & g t ; & l t ; a : V a l u e 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 N e e d \ T a g I n f o \ V a l u e & l t ; / K e y & g t ; & l t ; / a : K e y & g t ; & l t ; a : V a l u e 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 N e e d \ T a g I n f o \ F o r m u l a & l t ; / K e y & g t ; & l t ; / a : K e y & g t ; & l t ; a : V a l u e 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 N e e d \ T a g I n f o \ V a l u e & l t ; / K e y & g t ; & l t ; / a : K e y & g t ; & l t ; a : V a l u e 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 P e o p l e   S e r v e d \ T a g I n f o \ F o r m u l a & l t ; / K e y & g t ; & l t ; / a : K e y & g t ; & l t ; a : V a l u e 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 P e o p l e   S e r v e d \ T a g I n f o \ V a l u e & l t ; / K e y & g t ; & l t ; / a : K e y & g t ; & l t ; a : V a l u e 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 P e o p l e   S e r v e d \ T a g I n f o \ F o r m u l a & l t ; / K e y & g t ; & l t ; / a : K e y & g t ; & l t ; a : V a l u e 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 P e o p l e   S e r v e d \ T a g I n f o \ V a l u e & l t ; / K e y & g t ; & l t ; / a : K e y & g t ; & l t ; a : V a l u e 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 P e o p l e   S e r v e d \ T a g I n f o \ F o r m u l a & l t ; / K e y & g t ; & l t ; / a : K e y & g t ; & l t ; a : V a l u e 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 P e o p l e   S e r v e d \ T a g I n f o \ V a l u e & l t ; / K e y & g t ; & l t ; / a : K e y & g t ; & l t ; a : V a l u e 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 P r o j e c t \ T a g I n f o \ F o r m u l a & l t ; / K e y & g t ; & l t ; / a : K e y & g t ; & l t ; a : V a l u e 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 P r o j e c t \ T a g I n f o \ V a l u e & l t ; / K e y & g t ; & l t ; / a : K e y & g t ; & l t ; a : V a l u e 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 P r o j e c t \ T a g I n f o \ F o r m u l a & l t ; / K e y & g t ; & l t ; / a : K e y & g t ; & l t ; a : V a l u e 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 P r o j e c t \ T a g I n f o \ V a l u e & l t ; / K e y & g t ; & l t ; / a : K e y & g t ; & l t ; a : V a l u e 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 P r o j e c t \ T a g I n f o \ F o r m u l a & l t ; / K e y & g t ; & l t ; / a : K e y & g t ; & l t ; a : V a l u e 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 P r o j e c t \ T a g I n f o \ V a l u e & l t ; / K e y & g t ; & l t ; / a : K e y & g t ; & l t ; a : V a l u e 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 R e s u l t s \ T a g I n f o \ F o r m u l a & l t ; / K e y & g t ; & l t ; / a : K e y & g t ; & l t ; a : V a l u e 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 R e s u l t s \ T a g I n f o \ V a l u e & l t ; / K e y & g t ; & l t ; / a : K e y & g t ; & l t ; a : V a l u e 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 R e s u l t s \ T a g I n f o \ F o r m u l a & l t ; / K e y & g t ; & l t ; / a : K e y & g t ; & l t ; a : V a l u e 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 R e s u l t s \ T a g I n f o \ V a l u e & l t ; / K e y & g t ; & l t ; / a : K e y & g t ; & l t ; a : V a l u e 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 R e s u l t s \ T a g I n f o \ F o r m u l a & l t ; / K e y & g t ; & l t ; / a : K e y & g t ; & l t ; a : V a l u e 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 R e s u l t s \ T a g I n f o \ V a l u e & l t ; / K e y & g t ; & l t ; / a : K e y & g t ; & l t ; a : V a l u e 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 E v a l u a t i o n \ T a g I n f o \ F o r m u l a & l t ; / K e y & g t ; & l t ; / a : K e y & g t ; & l t ; a : V a l u e 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 E v a l u a t i o n \ T a g I n f o \ V a l u e & l t ; / K e y & g t ; & l t ; / a : K e y & g t ; & l t ; a : V a l u e 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 E v a l u a t i o n \ T a g I n f o \ F o r m u l a & l t ; / K e y & g t ; & l t ; / a : K e y & g t ; & l t ; a : V a l u e 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 E v a l u a t i o n \ T a g I n f o \ V a l u e & l t ; / K e y & g t ; & l t ; / a : K e y & g t ; & l t ; a : V a l u e 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 E v a l u a t i o n \ T a g I n f o \ F o r m u l a & l t ; / K e y & g t ; & l t ; / a : K e y & g t ; & l t ; a : V a l u e 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 E v a l u a t i o n \ T a g I n f o \ V a l u e & l t ; / K e y & g t ; & l t ; / a : K e y & g t ; & l t ; a : V a l u e 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 E q u i t y & l t ; / K e y & g t ; & l t ; / a : K e y & g t ; & l t ; a : V a l u e 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 E q u i t y \ T a g I n f o \ F o r m u l a & l t ; / K e y & g t ; & l t ; / a : K e y & g t ; & l t ; a : V a l u e 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 E q u i t y \ T a g I n f o \ V a l u e & l t ; / K e y & g t ; & l t ; / a : K e y & g t ; & l t ; a : V a l u e 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 E q u i t y & l t ; / K e y & g t ; & l t ; / a : K e y & g t ; & l t ; a : V a l u e 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 E q u i t y \ T a g I n f o \ F o r m u l a & l t ; / K e y & g t ; & l t ; / a : K e y & g t ; & l t ; a : V a l u e 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 E q u i t y \ T a g I n f o \ V a l u e & l t ; / K e y & g t ; & l t ; / a : K e y & g t ; & l t ; a : V a l u e 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 E q u i t y & l t ; / K e y & g t ; & l t ; / a : K e y & g t ; & l t ; a : V a l u e 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 E q u i t y \ T a g I n f o \ F o r m u l a & l t ; / K e y & g t ; & l t ; / a : K e y & g t ; & l t ; a : V a l u e 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 E q u i t y \ T a g I n f o \ V a l u e & l t ; / K e y & g t ; & l t ; / a : K e y & g t ; & l t ; a : V a l u e 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 C o l l a b o r a t i o n & l t ; / K e y & g t ; & l t ; / a : K e y & g t ; & l t ; a : V a l u e 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 C o l l a b o r a t i o n \ T a g I n f o \ F o r m u l a & l t ; / K e y & g t ; & l t ; / a : K e y & g t ; & l t ; a : V a l u e 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 C o l l a b o r a t i o n \ T a g I n f o \ V a l u e & l t ; / K e y & g t ; & l t ; / a : K e y & g t ; & l t ; a : V a l u e 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 C o l l a b o r a t i o n & l t ; / K e y & g t ; & l t ; / a : K e y & g t ; & l t ; a : V a l u e 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 C o l l a b o r a t i o n \ T a g I n f o \ F o r m u l a & l t ; / K e y & g t ; & l t ; / a : K e y & g t ; & l t ; a : V a l u e 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 C o l l a b o r a t i o n \ T a g I n f o \ V a l u e & l t ; / K e y & g t ; & l t ; / a : K e y & g t ; & l t ; a : V a l u e 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 C o l l a b o r a t i o n & l t ; / K e y & g t ; & l t ; / a : K e y & g t ; & l t ; a : V a l u e 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 C o l l a b o r a t i o n \ T a g I n f o \ F o r m u l a & l t ; / K e y & g t ; & l t ; / a : K e y & g t ; & l t ; a : V a l u e 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 C o l l a b o r a t i o n \ T a g I n f o \ V a l u e & l t ; / K e y & g t ; & l t ; / a : K e y & g t ; & l t ; a : V a l u e 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 B u d g e t & l t ; / K e y & g t ; & l t ; / a : K e y & g t ; & l t ; a : V a l u e 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 B u d g e t \ T a g I n f o \ F o r m u l a & l t ; / K e y & g t ; & l t ; / a : K e y & g t ; & l t ; a : V a l u e 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 B u d g e t \ T a g I n f o \ V a l u e & l t ; / K e y & g t ; & l t ; / a : K e y & g t ; & l t ; a : V a l u e 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 B u d g e t & l t ; / K e y & g t ; & l t ; / a : K e y & g t ; & l t ; a : V a l u e 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 B u d g e t \ T a g I n f o \ F o r m u l a & l t ; / K e y & g t ; & l t ; / a : K e y & g t ; & l t ; a : V a l u e 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 B u d g e t \ T a g I n f o \ V a l u e & l t ; / K e y & g t ; & l t ; / a : K e y & g t ; & l t ; a : V a l u e 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 B u d g e t & l t ; / K e y & g t ; & l t ; / a : K e y & g t ; & l t ; a : V a l u e 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 B u d g e t \ T a g I n f o \ F o r m u l a & l t ; / K e y & g t ; & l t ; / a : K e y & g t ; & l t ; a : V a l u e 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 S c o r e   B u d g e t \ T a g I n f o \ V a l u e & l t ; / K e y & g t ; & l t ; / a : K e y & g t ; & l t ; a : V a l u e 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 S u s t a i n a b i l i t y & l t ; / K e y & g t ; & l t ; / a : K e y & g t ; & l t ; a : V a l u e 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 S u s t a i n a b i l i t y \ T a g I n f o \ F o r m u l a & l t ; / K e y & g t ; & l t ; / a : K e y & g t ; & l t ; a : V a l u e 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 S u s t a i n a b i l i t y \ T a g I n f o \ V a l u e & l t ; / K e y & g t ; & l t ; / a : K e y & g t ; & l t ; a : V a l u e 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 S u s t a i n a b i l i t y & l t ; / K e y & g t ; & l t ; / a : K e y & g t ; & l t ; a : V a l u e 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 S u s t a i n a b i l i t y \ T a g I n f o \ F o r m u l a & l t ; / K e y & g t ; & l t ; / a : K e y & g t ; & l t ; a : V a l u e 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 S u s t a i n a b i l i t y \ T a g I n f o \ V a l u e & l t ; / K e y & g t ; & l t ; / a : K e y & g t ; & l t ; a : V a l u e 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 S u s t a i n a b i l i t y & l t ; / K e y & g t ; & l t ; / a : K e y & g t ; & l t ; a : V a l u e 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 S u s t a i n a b i l i t y \ T a g I n f o \ F o r m u l a & l t ; / K e y & g t ; & l t ; / a : K e y & g t ; & l t ; a : V a l u e 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 S u s t a i n a b i l i t y \ T a g I n f o \ V a l u e & l t ; / K e y & g t ; & l t ; / a : K e y & g t ; & l t ; a : V a l u e 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 T o t a l & l t ; / K e y & g t ; & l t ; / a : K e y & g t ; & l t ; a : V a l u e 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 T o t a l \ T a g I n f o \ F o r m u l a & l t ; / K e y & g t ; & l t ; / a : K e y & g t ; & l t ; a : V a l u e 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 T o t a l \ T a g I n f o \ V a l u e & l t ; / K e y & g t ; & l t ; / a : K e y & g t ; & l t ; a : V a l u e 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 T o t a l & l t ; / K e y & g t ; & l t ; / a : K e y & g t ; & l t ; a : V a l u e 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 T o t a l \ T a g I n f o \ F o r m u l a & l t ; / K e y & g t ; & l t ; / a : K e y & g t ; & l t ; a : V a l u e 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 T o t a l \ T a g I n f o \ V a l u e & l t ; / K e y & g t ; & l t ; / a : K e y & g t ; & l t ; a : V a l u e 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 T o t a l & l t ; / K e y & g t ; & l t ; / a : K e y & g t ; & l t ; a : V a l u e 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 T o t a l \ T a g I n f o \ F o r m u l a & l t ; / K e y & g t ; & l t ; / a : K e y & g t ; & l t ; a : V a l u e 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g .   T o t a l \ T a g I n f o \ V a l u e & l t ; / K e y & g t ; & l t ; / a : K e y & g t ; & l t ; a : V a l u e 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r a t e g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e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o p l e   S e r v e d & l t ; / K e y & g t ; & l t ; / a : K e y & g t ; & l t ; a : V a l u e 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s u l t s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q u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l a b o r a t i o n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u d g e t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u s t a i n a b i l i t y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 F i r s t   N a m e & l t ; / K e y & g t ; & l t ; / a : K e y & g t ; & l t ; a : V a l u e 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 L a s t   N a m e & l t ; / K e y & g t ; & l t ; / a : K e y & g t ; & l t ; a : V a l u e 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o r   Y r   F u n d i n g & l t ; / K e y & g t ; & l t ; / a : K e y & g t ; & l t ; a : V a l u e 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 i : t y p e = " M e a s u r e D i a g r a m S a n d b o x A d a p t e r " & g t ; & l t ; T a b l e N a m e & g t ; F Y 2 0   F u n d i n g & l t ; / T a b l e N a m e & g t ; & l t ; / A d a p t e r & g t ; & l t ; D i a g r a m T y p e & g t ; M e a s u r e D i a g r a m & l t ; / D i a g r a m T y p e & g t ; & l t ; D i s p l a y C o n t e x t 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 i : t y p e = " S a n d b o x E d i t o r M e a s u r e G r i d K e y " & g t ; & l t ; T a b l e N a m e & g t ; F Y 2 0   F u n d i n g & l t ; / T a b l e N a m e & g t ; & l t ; / K e y & g t ; & l t ; M a i n t a i n e r 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 r e a d o n l y & l t ; / K e y & g t ; & l t ; / D i a g r a m O b j e c t K e y & g t ; & l t ; D i a g r a m O b j e c t K e y & g t ; & l t ; K e y & g t ; C o l u m n s \ O r g a n i z a t i o n   N a m e & l t ; / K e y & g t ; & l t ; / D i a g r a m O b j e c t K e y & g t ; & l t ; D i a g r a m O b j e c t K e y & g t ; & l t ; K e y & g t ; C o l u m n s \ P r o j e c t   N a m e & l t ; / K e y & g t ; & l t ; / D i a g r a m O b j e c t K e y & g t ; & l t ; D i a g r a m O b j e c t K e y & g t ; & l t ; K e y & g t ; C o l u m n s \ S t r a t e g y & l t ; / K e y & g t ; & l t ; / D i a g r a m O b j e c t K e y & g t ; & l t ; D i a g r a m O b j e c t K e y & g t ; & l t ; K e y & g t ; C o l u m n s \ F u n d i n g   R e q u e s t & l t ; / K e y & g t ; & l t ; / D i a g r a m O b j e c t K e y & g t ; & l t ; D i a g r a m O b j e c t K e y & g t ; & l t ; K e y & g t ; C o l u m n s \ F Y 2 0   F u n d i n g & l t ; / K e y & g t ; & l t ; / D i a g r a m O b j e c t K e y & g t ; & l t ; D i a g r a m O b j e c t K e y & g t ; & l t ; K e y & g t ; C o l u m n s \ N o t e s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r a t e g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  F u n d i n g & l t ; / K e y & g t ; & l t ; / a : K e y & g t ; & l t ; a : V a l u e 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t e s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a b l e 1 1 _ f 6 4 f b 8 c 5 - f 3 0 7 - 4 b e d - 9 1 0 0 - 5 9 7 6 6 a d d a f d d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 x m l n s : x s i = " h t t p : / / w w w . w 3 . o r g / 2 0 0 1 / X M L S c h e m a - i n s t a n c e " & g t ; & l t ; C o l u m n S u g g e s t e d T y p e & g t ; & l t ; i t e m & g t ; & l t ; k e y & g t ; & l t ; s t r i n g & g t ; P r i o r   Y r   F u n d i n g & l t ; / s t r i n g & g t ; & l t ; / k e y & g t ; & l t ; v a l u e & g t ; & l t ; s t r i n g & g t ; E m p t y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 / & g t ; & l t ; C o l u m n W i d t h s & g t ; & l t ; i t e m & g t ; & l t ; k e y & g t ; & l t ; s t r i n g & g t ; O r g a n i z a t i o n   N a m e & l t ; / s t r i n g & g t ; & l t ; / k e y & g t ; & l t ; v a l u e & g t ; & l t ; i n t & g t ; 1 6 1 & l t ; / i n t & g t ; & l t ; / v a l u e & g t ; & l t ; / i t e m & g t ; & l t ; i t e m & g t ; & l t ; k e y & g t ; & l t ; s t r i n g & g t ; P r o j e c t   N a m e & l t ; / s t r i n g & g t ; & l t ; / k e y & g t ; & l t ; v a l u e & g t ; & l t ; i n t & g t ; 1 2 4 & l t ; / i n t & g t ; & l t ; / v a l u e & g t ; & l t ; / i t e m & g t ; & l t ; i t e m & g t ; & l t ; k e y & g t ; & l t ; s t r i n g & g t ; S t r a t e g y & l t ; / s t r i n g & g t ; & l t ; / k e y & g t ; & l t ; v a l u e & g t ; & l t ; i n t & g t ; 8 9 & l t ; / i n t & g t ; & l t ; / v a l u e & g t ; & l t ; / i t e m & g t ; & l t ; i t e m & g t ; & l t ; k e y & g t ; & l t ; s t r i n g & g t ; F u n d i n g   R e q u e s t & l t ; / s t r i n g & g t ; & l t ; / k e y & g t ; & l t ; v a l u e & g t ; & l t ; i n t & g t ; 1 4 6 & l t ; / i n t & g t ; & l t ; / v a l u e & g t ; & l t ; / i t e m & g t ; & l t ; i t e m & g t ; & l t ; k e y & g t ; & l t ; s t r i n g & g t ; O r g a n i z a t i o n & l t ; / s t r i n g & g t ; & l t ; / k e y & g t ; & l t ; v a l u e & g t ; & l t ; i n t & g t ; 1 1 8 & l t ; / i n t & g t ; & l t ; / v a l u e & g t ; & l t ; / i t e m & g t ; & l t ; i t e m & g t ; & l t ; k e y & g t ; & l t ; s t r i n g & g t ; N e e d & l t ; / s t r i n g & g t ; & l t ; / k e y & g t ; & l t ; v a l u e & g t ; & l t ; i n t & g t ; 6 9 & l t ; / i n t & g t ; & l t ; / v a l u e & g t ; & l t ; / i t e m & g t ; & l t ; i t e m & g t ; & l t ; k e y & g t ; & l t ; s t r i n g & g t ; P e o p l e   S e r v e d & l t ; / s t r i n g & g t ; & l t ; / k e y & g t ; & l t ; v a l u e & g t ; & l t ; i n t & g t ; 1 3 0 & l t ; / i n t & g t ; & l t ; / v a l u e & g t ; & l t ; / i t e m & g t ; & l t ; i t e m & g t ; & l t ; k e y & g t ; & l t ; s t r i n g & g t ; P r o j e c t & l t ; / s t r i n g & g t ; & l t ; / k e y & g t ; & l t ; v a l u e & g t ; & l t ; i n t & g t ; 8 1 & l t ; / i n t & g t ; & l t ; / v a l u e & g t ; & l t ; / i t e m & g t ; & l t ; i t e m & g t ; & l t ; k e y & g t ; & l t ; s t r i n g & g t ; R e s u l t s & l t ; / s t r i n g & g t ; & l t ; / k e y & g t ; & l t ; v a l u e & g t ; & l t ; i n t & g t ; 8 5 & l t ; / i n t & g t ; & l t ; / v a l u e & g t ; & l t ; / i t e m & g t ; & l t ; i t e m & g t ; & l t ; k e y & g t ; & l t ; s t r i n g & g t ; E v a l u a t i o n & l t ; / s t r i n g & g t ; & l t ; / k e y & g t ; & l t ; v a l u e & g t ; & l t ; i n t & g t ; 1 0 2 & l t ; / i n t & g t ; & l t ; / v a l u e & g t ; & l t ; / i t e m & g t ; & l t ; i t e m & g t ; & l t ; k e y & g t ; & l t ; s t r i n g & g t ; E q u i t y & l t ; / s t r i n g & g t ; & l t ; / k e y & g t ; & l t ; v a l u e & g t ; & l t ; i n t & g t ; 7 5 & l t ; / i n t & g t ; & l t ; / v a l u e & g t ; & l t ; / i t e m & g t ; & l t ; i t e m & g t ; & l t ; k e y & g t ; & l t ; s t r i n g & g t ; C o l l a b o r a t i o n & l t ; / s t r i n g & g t ; & l t ; / k e y & g t ; & l t ; v a l u e & g t ; & l t ; i n t & g t ; 1 2 0 & l t ; / i n t & g t ; & l t ; / v a l u e & g t ; & l t ; / i t e m & g t ; & l t ; i t e m & g t ; & l t ; k e y & g t ; & l t ; s t r i n g & g t ; B u d g e t & l t ; / s t r i n g & g t ; & l t ; / k e y & g t ; & l t ; v a l u e & g t ; & l t ; i n t & g t ; 8 1 & l t ; / i n t & g t ; & l t ; / v a l u e & g t ; & l t ; / i t e m & g t ; & l t ; i t e m & g t ; & l t ; k e y & g t ; & l t ; s t r i n g & g t ; S u s t a i n a b i l i t y & l t ; / s t r i n g & g t ; & l t ; / k e y & g t ; & l t ; v a l u e & g t ; & l t ; i n t & g t ; 1 2 0 & l t ; / i n t & g t ; & l t ; / v a l u e & g t ; & l t ; / i t e m & g t ; & l t ; i t e m & g t ; & l t ; k e y & g t ; & l t ; s t r i n g & g t ; E v a l u a t o r   F i r s t   N a m e & l t ; / s t r i n g & g t ; & l t ; / k e y & g t ; & l t ; v a l u e & g t ; & l t ; i n t & g t ; 1 7 2 & l t ; / i n t & g t ; & l t ; / v a l u e & g t ; & l t ; / i t e m & g t ; & l t ; i t e m & g t ; & l t ; k e y & g t ; & l t ; s t r i n g & g t ; E v a l u a t o r   L a s t   N a m e & l t ; / s t r i n g & g t ; & l t ; / k e y & g t ; & l t ; v a l u e & g t ; & l t ; i n t & g t ; 1 7 1 & l t ; / i n t & g t ; & l t ; / v a l u e & g t ; & l t ; / i t e m & g t ; & l t ; i t e m & g t ; & l t ; k e y & g t ; & l t ; s t r i n g & g t ; P r i o r   Y r   F u n d i n g & l t ; / s t r i n g & g t ; & l t ; / k e y & g t ; & l t ; v a l u e & g t ; & l t ; i n t & g t ; 1 4 0 & l t ; / i n t & g t ; & l t ; / v a l u e & g t ; & l t ; / i t e m & g t ; & l t ; / C o l u m n W i d t h s & g t ; & l t ; C o l u m n D i s p l a y I n d e x & g t ; & l t ; i t e m & g t ; & l t ; k e y & g t ; & l t ; s t r i n g & g t ; O r g a n i z a t i o n   N a m e & l t ; / s t r i n g & g t ; & l t ; / k e y & g t ; & l t ; v a l u e & g t ; & l t ; i n t & g t ; 0 & l t ; / i n t & g t ; & l t ; / v a l u e & g t ; & l t ; / i t e m & g t ; & l t ; i t e m & g t ; & l t ; k e y & g t ; & l t ; s t r i n g & g t ; P r o j e c t   N a m e & l t ; / s t r i n g & g t ; & l t ; / k e y & g t ; & l t ; v a l u e & g t ; & l t ; i n t & g t ; 1 & l t ; / i n t & g t ; & l t ; / v a l u e & g t ; & l t ; / i t e m & g t ; & l t ; i t e m & g t ; & l t ; k e y & g t ; & l t ; s t r i n g & g t ; S t r a t e g y & l t ; / s t r i n g & g t ; & l t ; / k e y & g t ; & l t ; v a l u e & g t ; & l t ; i n t & g t ; 2 & l t ; / i n t & g t ; & l t ; / v a l u e & g t ; & l t ; / i t e m & g t ; & l t ; i t e m & g t ; & l t ; k e y & g t ; & l t ; s t r i n g & g t ; F u n d i n g   R e q u e s t & l t ; / s t r i n g & g t ; & l t ; / k e y & g t ; & l t ; v a l u e & g t ; & l t ; i n t & g t ; 3 & l t ; / i n t & g t ; & l t ; / v a l u e & g t ; & l t ; / i t e m & g t ; & l t ; i t e m & g t ; & l t ; k e y & g t ; & l t ; s t r i n g & g t ; O r g a n i z a t i o n & l t ; / s t r i n g & g t ; & l t ; / k e y & g t ; & l t ; v a l u e & g t ; & l t ; i n t & g t ; 4 & l t ; / i n t & g t ; & l t ; / v a l u e & g t ; & l t ; / i t e m & g t ; & l t ; i t e m & g t ; & l t ; k e y & g t ; & l t ; s t r i n g & g t ; N e e d & l t ; / s t r i n g & g t ; & l t ; / k e y & g t ; & l t ; v a l u e & g t ; & l t ; i n t & g t ; 5 & l t ; / i n t & g t ; & l t ; / v a l u e & g t ; & l t ; / i t e m & g t ; & l t ; i t e m & g t ; & l t ; k e y & g t ; & l t ; s t r i n g & g t ; P e o p l e   S e r v e d & l t ; / s t r i n g & g t ; & l t ; / k e y & g t ; & l t ; v a l u e & g t ; & l t ; i n t & g t ; 6 & l t ; / i n t & g t ; & l t ; / v a l u e & g t ; & l t ; / i t e m & g t ; & l t ; i t e m & g t ; & l t ; k e y & g t ; & l t ; s t r i n g & g t ; P r o j e c t & l t ; / s t r i n g & g t ; & l t ; / k e y & g t ; & l t ; v a l u e & g t ; & l t ; i n t & g t ; 7 & l t ; / i n t & g t ; & l t ; / v a l u e & g t ; & l t ; / i t e m & g t ; & l t ; i t e m & g t ; & l t ; k e y & g t ; & l t ; s t r i n g & g t ; R e s u l t s & l t ; / s t r i n g & g t ; & l t ; / k e y & g t ; & l t ; v a l u e & g t ; & l t ; i n t & g t ; 8 & l t ; / i n t & g t ; & l t ; / v a l u e & g t ; & l t ; / i t e m & g t ; & l t ; i t e m & g t ; & l t ; k e y & g t ; & l t ; s t r i n g & g t ; E v a l u a t i o n & l t ; / s t r i n g & g t ; & l t ; / k e y & g t ; & l t ; v a l u e & g t ; & l t ; i n t & g t ; 9 & l t ; / i n t & g t ; & l t ; / v a l u e & g t ; & l t ; / i t e m & g t ; & l t ; i t e m & g t ; & l t ; k e y & g t ; & l t ; s t r i n g & g t ; E q u i t y & l t ; / s t r i n g & g t ; & l t ; / k e y & g t ; & l t ; v a l u e & g t ; & l t ; i n t & g t ; 1 0 & l t ; / i n t & g t ; & l t ; / v a l u e & g t ; & l t ; / i t e m & g t ; & l t ; i t e m & g t ; & l t ; k e y & g t ; & l t ; s t r i n g & g t ; C o l l a b o r a t i o n & l t ; / s t r i n g & g t ; & l t ; / k e y & g t ; & l t ; v a l u e & g t ; & l t ; i n t & g t ; 1 1 & l t ; / i n t & g t ; & l t ; / v a l u e & g t ; & l t ; / i t e m & g t ; & l t ; i t e m & g t ; & l t ; k e y & g t ; & l t ; s t r i n g & g t ; B u d g e t & l t ; / s t r i n g & g t ; & l t ; / k e y & g t ; & l t ; v a l u e & g t ; & l t ; i n t & g t ; 1 2 & l t ; / i n t & g t ; & l t ; / v a l u e & g t ; & l t ; / i t e m & g t ; & l t ; i t e m & g t ; & l t ; k e y & g t ; & l t ; s t r i n g & g t ; S u s t a i n a b i l i t y & l t ; / s t r i n g & g t ; & l t ; / k e y & g t ; & l t ; v a l u e & g t ; & l t ; i n t & g t ; 1 3 & l t ; / i n t & g t ; & l t ; / v a l u e & g t ; & l t ; / i t e m & g t ; & l t ; i t e m & g t ; & l t ; k e y & g t ; & l t ; s t r i n g & g t ; E v a l u a t o r   F i r s t   N a m e & l t ; / s t r i n g & g t ; & l t ; / k e y & g t ; & l t ; v a l u e & g t ; & l t ; i n t & g t ; 1 4 & l t ; / i n t & g t ; & l t ; / v a l u e & g t ; & l t ; / i t e m & g t ; & l t ; i t e m & g t ; & l t ; k e y & g t ; & l t ; s t r i n g & g t ; E v a l u a t o r   L a s t   N a m e & l t ; / s t r i n g & g t ; & l t ; / k e y & g t ; & l t ; v a l u e & g t ; & l t ; i n t & g t ; 1 5 & l t ; / i n t & g t ; & l t ; / v a l u e & g t ; & l t ; / i t e m & g t ; & l t ; i t e m & g t ; & l t ; k e y & g t ; & l t ; s t r i n g & g t ; P r i o r   Y r   F u n d i n g & l t ; / s t r i n g & g t ; & l t ; / k e y & g t ; & l t ; v a l u e & g t ; & l t ; i n t & g t ; 1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b 5 e 6 a c f d - c b 5 5 - 4 e 1 c - b 7 1 4 - 2 a d 1 8 b 7 c 1 0 8 f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7 3 1 5 e 7 d 0 - 0 b 6 1 - 4 2 0 6 - b d 8 f - a 0 d c b 8 4 b 4 8 f e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6.xml>��< ? x m l   v e r s i o n = " 1 . 0 "   e n c o d i n g = " U T F - 1 6 " ? > < G e m i n i   x m l n s = " h t t p : / / g e m i n i / p i v o t c u s t o m i z a t i o n / T a b l e C o u n t I n S a n d b o x " > < C u s t o m C o n t e n t > 2 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 O r g a n i z a t i o n   N a m e < / s t r i n g > < / k e y > < v a l u e > < i n t > 1 6 1 < / i n t > < / v a l u e > < / i t e m > < i t e m > < k e y > < s t r i n g > P r o j e c t   N a m e < / s t r i n g > < / k e y > < v a l u e > < i n t > 1 2 4 < / i n t > < / v a l u e > < / i t e m > < i t e m > < k e y > < s t r i n g > S t r a t e g y < / s t r i n g > < / k e y > < v a l u e > < i n t > 8 9 < / i n t > < / v a l u e > < / i t e m > < i t e m > < k e y > < s t r i n g > F u n d i n g   R e q u e s t < / s t r i n g > < / k e y > < v a l u e > < i n t > 1 4 6 < / i n t > < / v a l u e > < / i t e m > < i t e m > < k e y > < s t r i n g > F Y 2 0   F u n d i n g < / s t r i n g > < / k e y > < v a l u e > < i n t > 1 2 5 < / i n t > < / v a l u e > < / i t e m > < i t e m > < k e y > < s t r i n g > N o t e s < / s t r i n g > < / k e y > < v a l u e > < i n t > 7 3 < / i n t > < / v a l u e > < / i t e m > < / C o l u m n W i d t h s > < C o l u m n D i s p l a y I n d e x > < i t e m > < k e y > < s t r i n g > O r g a n i z a t i o n   N a m e < / s t r i n g > < / k e y > < v a l u e > < i n t > 0 < / i n t > < / v a l u e > < / i t e m > < i t e m > < k e y > < s t r i n g > P r o j e c t   N a m e < / s t r i n g > < / k e y > < v a l u e > < i n t > 1 < / i n t > < / v a l u e > < / i t e m > < i t e m > < k e y > < s t r i n g > S t r a t e g y < / s t r i n g > < / k e y > < v a l u e > < i n t > 2 < / i n t > < / v a l u e > < / i t e m > < i t e m > < k e y > < s t r i n g > F u n d i n g   R e q u e s t < / s t r i n g > < / k e y > < v a l u e > < i n t > 3 < / i n t > < / v a l u e > < / i t e m > < i t e m > < k e y > < s t r i n g > F Y 2 0   F u n d i n g < / s t r i n g > < / k e y > < v a l u e > < i n t > 4 < / i n t > < / v a l u e > < / i t e m > < i t e m > < k e y > < s t r i n g > N o t e s 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5 4 c 4 f 0 0 5 - 1 f 5 c - 4 3 d 4 - b 3 9 5 - d 9 8 1 f 8 7 7 6 4 e e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23.xml>��< ? x m l   v e r s i o n = " 1 . 0 "   e n c o d i n g = " U T F - 1 6 " ? > < G e m i n i   x m l n s = " h t t p : / / g e m i n i / p i v o t c u s t o m i z a t i o n / T a b l e O r d e r " > < C u s t o m C o n t e n t > T a b l e 1 1 _ f 6 4 f b 8 c 5 - f 3 0 7 - 4 b e d - 9 1 0 0 - 5 9 7 6 6 a d d a f d d , T a b l e 2 < / C u s t o m C o n t e n t > < / G e m i n i > 
</file>

<file path=customXml/item24.xml>��< ? x m l   v e r s i o n = " 1 . 0 "   e n c o d i n g = " U T F - 1 6 " ? > < G e m i n i   x m l n s = " h t t p : / / g e m i n i / p i v o t c u s t o m i z a t i o n / f f b 0 0 f b 6 - f c 1 2 - 4 6 1 d - a d f 3 - 5 5 0 e 8 6 f 0 6 9 c 8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 2 0 2 0 - 0 3 - 3 0 T 1 7 : 4 8 : 5 9 . 1 1 7 7 3 9 8 - 0 4 : 0 0 < / L a s t P r o c e s s e d T i m e > < / D a t a M o d e l i n g S a n d b o x . S e r i a l i z e d S a n d b o x E r r o r C a c h e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C l i e n t W i n d o w X M L " > < C u s t o m C o n t e n t > T a b l e 2 < / C u s t o m C o n t e n t > < / G e m i n i > 
</file>

<file path=customXml/item27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2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1 1 _ f 6 4 f b 8 c 5 - f 3 0 7 - 4 b e d - 9 1 0 0 - 5 9 7 6 6 a d d a f d d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28.xml>��< ? x m l   v e r s i o n = " 1 . 0 "   e n c o d i n g = " U T F - 1 6 " ? > < G e m i n i   x m l n s = " h t t p : / / g e m i n i / p i v o t c u s t o m i z a t i o n / d 2 f 3 7 1 7 8 - e 1 6 0 - 4 c 8 b - b 3 0 e - b f 5 a 3 5 5 e 2 b 4 0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D a t a M a s h u p   s q m i d = " 3 7 4 a f e 8 7 - f c 7 3 - 4 b 8 f - 9 1 f 4 - 1 8 0 e 9 0 4 c 8 f 1 7 "   x m l n s = " h t t p : / / s c h e m a s . m i c r o s o f t . c o m / D a t a M a s h u p " > A A A A A G w E A A B Q S w M E F A A C A A g A G m Z + U N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A a Z n 5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m Z + U I R V w T B k A Q A A d w M A A B M A H A B G b 3 J t d W x h c y 9 T Z W N 0 a W 9 u M S 5 t I K I Y A C i g F A A A A A A A A A A A A A A A A A A A A A A A A A A A A H V S T W v C Q B C 9 B / I f l v S i s A h C K Y j 0 0 q B Q K F a M t A f x s E m m c e u 6 q / s h p i H / v Z v E N t E k e 1 m Y 9 2 b m z Z t R E G k q O A q q f z x 1 H d d R O y I h R m s S M h i j Z 8 R A u w 6 y L x B G R m A j s 0 s E b O Q b K Y H r T y H 3 o R D 7 w T D b L M g B n r 0 q 0 9 v m G 1 9 w b S l b X B V 4 8 P w d 4 U l R P D 2 C Z y u V 1 N F a E q 6 + h D z 4 g p k D L 0 A 1 q L r h L P P e Z U I 4 / S G l 1 K K F h 5 G 2 H K T h o n O M M m 8 p x b c d o R s M t C Q a k r Q F z A 2 P K U / Q C k 4 G l L Z 4 N V K U j g o J J a f Z 2 x J e u X 5 6 r N E F Q N y O L k E c G V h T 5 b k T r s S 2 g R U o w 7 R q A 7 M z Y a Z H w u x k q E 7 b c W s l I 6 G Q P W k v J k 6 g Q 0 N g l C a U k 5 C y z r J X K U K i O Z W q x / G a 9 E a 6 O P n w / y B W c G Q k s h f x Y V M a J 3 G N l 9 H B 3 d 1 g b h j D k 8 k E X 1 n y h o 5 b W / v b U 2 s z j V 0 0 3 L / 1 u 3 a 4 5 W n t 4 r 1 v + d B 1 K O 8 Z c v o L U E s B A i 0 A F A A C A A g A G m Z + U N H d V o y m A A A A + A A A A B I A A A A A A A A A A A A A A A A A A A A A A E N v b m Z p Z y 9 Q Y W N r Y W d l L n h t b F B L A Q I t A B Q A A g A I A B p m f l A P y u m r p A A A A O k A A A A T A A A A A A A A A A A A A A A A A P I A A A B b Q 2 9 u d G V u d F 9 U e X B l c 1 0 u e G 1 s U E s B A i 0 A F A A C A A g A G m Z + U I R V w T B k A Q A A d w M A A B M A A A A A A A A A A A A A A A A A 4 w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B E A A A A A A A A m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2 h h b m d l Z C B U e X B l L n t P c m d h b m l 6 Y X R p b 2 4 g T m F t Z S w w f S Z x d W 9 0 O y w m c X V v d D t T Z W N 0 a W 9 u M S 9 U Y W J s Z T E v Q 2 h h b m d l Z C B U e X B l L n t Q c m 9 q Z W N 0 I E 5 h b W U s M X 0 m c X V v d D s s J n F 1 b 3 Q 7 U 2 V j d G l v b j E v V G F i b G U x L 0 N o Y W 5 n Z W Q g V H l w Z S 5 7 U 3 R y Y X R l Z 3 k s M n 0 m c X V v d D s s J n F 1 b 3 Q 7 U 2 V j d G l v b j E v V G F i b G U x L 0 N o Y W 5 n Z W Q g V H l w Z S 5 7 R n V u Z G l u Z y B S Z X F 1 Z X N 0 L D N 9 J n F 1 b 3 Q 7 L C Z x d W 9 0 O 1 N l Y 3 R p b 2 4 x L 1 R h Y m x l M S 9 S Z X B s Y W N l Z C B W Y W x 1 Z S 5 7 T 3 J n Y W 5 p e m F 0 a W 9 u L D R 9 J n F 1 b 3 Q 7 L C Z x d W 9 0 O 1 N l Y 3 R p b 2 4 x L 1 R h Y m x l M S 9 S Z X B s Y W N l Z C B W Y W x 1 Z S 5 7 T m V l Z C w 1 f S Z x d W 9 0 O y w m c X V v d D t T Z W N 0 a W 9 u M S 9 U Y W J s Z T E v U m V w b G F j Z W Q g V m F s d W U u e 1 B l b 3 B s Z S B T Z X J 2 Z W Q s N n 0 m c X V v d D s s J n F 1 b 3 Q 7 U 2 V j d G l v b j E v V G F i b G U x L 1 J l c G x h Y 2 V k I F Z h b H V l L n t Q c m 9 q Z W N 0 L D d 9 J n F 1 b 3 Q 7 L C Z x d W 9 0 O 1 N l Y 3 R p b 2 4 x L 1 R h Y m x l M S 9 S Z X B s Y W N l Z C B W Y W x 1 Z S 5 7 U m V z d W x 0 c y w 4 f S Z x d W 9 0 O y w m c X V v d D t T Z W N 0 a W 9 u M S 9 U Y W J s Z T E v U m V w b G F j Z W Q g V m F s d W U u e 0 V 2 Y W x 1 Y X R p b 2 4 s O X 0 m c X V v d D s s J n F 1 b 3 Q 7 U 2 V j d G l v b j E v V G F i b G U x L 1 J l c G x h Y 2 V k I F Z h b H V l L n t F c X V p d H k s M T B 9 J n F 1 b 3 Q 7 L C Z x d W 9 0 O 1 N l Y 3 R p b 2 4 x L 1 R h Y m x l M S 9 S Z X B s Y W N l Z C B W Y W x 1 Z S 5 7 Q 2 9 s b G F i b 3 J h d G l v b i w x M X 0 m c X V v d D s s J n F 1 b 3 Q 7 U 2 V j d G l v b j E v V G F i b G U x L 1 J l c G x h Y 2 V k I F Z h b H V l L n t C d W R n Z X Q s M T J 9 J n F 1 b 3 Q 7 L C Z x d W 9 0 O 1 N l Y 3 R p b 2 4 x L 1 R h Y m x l M S 9 S Z X B s Y W N l Z C B W Y W x 1 Z S 5 7 U 3 V z d G F p b m F i a W x p d H k s M T N 9 J n F 1 b 3 Q 7 L C Z x d W 9 0 O 1 N l Y 3 R p b 2 4 x L 1 R h Y m x l M S 9 D a G F u Z 2 V k I F R 5 c G U u e 0 V 2 Y W x 1 Y X R v c i B G a X J z d C B O Y W 1 l L D E 0 f S Z x d W 9 0 O y w m c X V v d D t T Z W N 0 a W 9 u M S 9 U Y W J s Z T E v Q 2 h h b m d l Z C B U e X B l L n t F d m F s d W F 0 b 3 I g T G F z d C B O Y W 1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F i b G U x L 0 N o Y W 5 n Z W Q g V H l w Z S 5 7 T 3 J n Y W 5 p e m F 0 a W 9 u I E 5 h b W U s M H 0 m c X V v d D s s J n F 1 b 3 Q 7 U 2 V j d G l v b j E v V G F i b G U x L 0 N o Y W 5 n Z W Q g V H l w Z S 5 7 U H J v a m V j d C B O Y W 1 l L D F 9 J n F 1 b 3 Q 7 L C Z x d W 9 0 O 1 N l Y 3 R p b 2 4 x L 1 R h Y m x l M S 9 D a G F u Z 2 V k I F R 5 c G U u e 1 N 0 c m F 0 Z W d 5 L D J 9 J n F 1 b 3 Q 7 L C Z x d W 9 0 O 1 N l Y 3 R p b 2 4 x L 1 R h Y m x l M S 9 D a G F u Z 2 V k I F R 5 c G U u e 0 Z 1 b m R p b m c g U m V x d W V z d C w z f S Z x d W 9 0 O y w m c X V v d D t T Z W N 0 a W 9 u M S 9 U Y W J s Z T E v U m V w b G F j Z W Q g V m F s d W U u e 0 9 y Z 2 F u a X p h d G l v b i w 0 f S Z x d W 9 0 O y w m c X V v d D t T Z W N 0 a W 9 u M S 9 U Y W J s Z T E v U m V w b G F j Z W Q g V m F s d W U u e 0 5 l Z W Q s N X 0 m c X V v d D s s J n F 1 b 3 Q 7 U 2 V j d G l v b j E v V G F i b G U x L 1 J l c G x h Y 2 V k I F Z h b H V l L n t Q Z W 9 w b G U g U 2 V y d m V k L D Z 9 J n F 1 b 3 Q 7 L C Z x d W 9 0 O 1 N l Y 3 R p b 2 4 x L 1 R h Y m x l M S 9 S Z X B s Y W N l Z C B W Y W x 1 Z S 5 7 U H J v a m V j d C w 3 f S Z x d W 9 0 O y w m c X V v d D t T Z W N 0 a W 9 u M S 9 U Y W J s Z T E v U m V w b G F j Z W Q g V m F s d W U u e 1 J l c 3 V s d H M s O H 0 m c X V v d D s s J n F 1 b 3 Q 7 U 2 V j d G l v b j E v V G F i b G U x L 1 J l c G x h Y 2 V k I F Z h b H V l L n t F d m F s d W F 0 a W 9 u L D l 9 J n F 1 b 3 Q 7 L C Z x d W 9 0 O 1 N l Y 3 R p b 2 4 x L 1 R h Y m x l M S 9 S Z X B s Y W N l Z C B W Y W x 1 Z S 5 7 R X F 1 a X R 5 L D E w f S Z x d W 9 0 O y w m c X V v d D t T Z W N 0 a W 9 u M S 9 U Y W J s Z T E v U m V w b G F j Z W Q g V m F s d W U u e 0 N v b G x h Y m 9 y Y X R p b 2 4 s M T F 9 J n F 1 b 3 Q 7 L C Z x d W 9 0 O 1 N l Y 3 R p b 2 4 x L 1 R h Y m x l M S 9 S Z X B s Y W N l Z C B W Y W x 1 Z S 5 7 Q n V k Z 2 V 0 L D E y f S Z x d W 9 0 O y w m c X V v d D t T Z W N 0 a W 9 u M S 9 U Y W J s Z T E v U m V w b G F j Z W Q g V m F s d W U u e 1 N 1 c 3 R h a W 5 h Y m l s a X R 5 L D E z f S Z x d W 9 0 O y w m c X V v d D t T Z W N 0 a W 9 u M S 9 U Y W J s Z T E v Q 2 h h b m d l Z C B U e X B l L n t F d m F s d W F 0 b 3 I g R m l y c 3 Q g T m F t Z S w x N H 0 m c X V v d D s s J n F 1 b 3 Q 7 U 2 V j d G l v b j E v V G F i b G U x L 0 N o Y W 5 n Z W Q g V H l w Z S 5 7 R X Z h b H V h d G 9 y I E x h c 3 Q g T m F t Z S w x N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9 y Z 2 F u a X p h d G l v b i B O Y W 1 l J n F 1 b 3 Q 7 L C Z x d W 9 0 O 1 B y b 2 p l Y 3 Q g T m F t Z S Z x d W 9 0 O y w m c X V v d D t T d H J h d G V n e S Z x d W 9 0 O y w m c X V v d D t G d W 5 k a W 5 n I F J l c X V l c 3 Q m c X V v d D s s J n F 1 b 3 Q 7 T 3 J n Y W 5 p e m F 0 a W 9 u J n F 1 b 3 Q 7 L C Z x d W 9 0 O 0 5 l Z W Q m c X V v d D s s J n F 1 b 3 Q 7 U G V v c G x l I F N l c n Z l Z C Z x d W 9 0 O y w m c X V v d D t Q c m 9 q Z W N 0 J n F 1 b 3 Q 7 L C Z x d W 9 0 O 1 J l c 3 V s d H M m c X V v d D s s J n F 1 b 3 Q 7 R X Z h b H V h d G l v b i Z x d W 9 0 O y w m c X V v d D t F c X V p d H k m c X V v d D s s J n F 1 b 3 Q 7 Q 2 9 s b G F i b 3 J h d G l v b i Z x d W 9 0 O y w m c X V v d D t C d W R n Z X Q m c X V v d D s s J n F 1 b 3 Q 7 U 3 V z d G F p b m F i a W x p d H k m c X V v d D s s J n F 1 b 3 Q 7 R X Z h b H V h d G 9 y I E Z p c n N 0 I E 5 h b W U m c X V v d D s s J n F 1 b 3 Q 7 R X Z h b H V h d G 9 y I E x h c 3 Q g T m F t Z S Z x d W 9 0 O 1 0 i I C 8 + P E V u d H J 5 I F R 5 c G U 9 I k Z p b G x D b 2 x 1 b W 5 U e X B l c y I g V m F s d W U 9 I n N C Z 1 l H R V F N R E F 3 T U R B d 0 1 E Q X d N R 0 J n P T 0 i I C 8 + P E V u d H J 5 I F R 5 c G U 9 I k Z p b G x M Y X N 0 V X B k Y X R l Z C I g V m F s d W U 9 I m Q y M D I w L T A z L T M w V D E 2 O j Q 2 O j A y L j I z M z g 4 N j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j A i I C 8 + P E V u d H J 5 I F R 5 c G U 9 I k F k Z G V k V G 9 E Y X R h T W 9 k Z W w i I F Z h b H V l P S J s M S I g L z 4 8 R W 5 0 c n k g V H l w Z T 0 i U X V l c n l J R C I g V m F s d W U 9 I n M 3 Y T J m N j d h Y i 0 x Z j N j L T Q x O T c t Y W N h Y i 0 y Z m U y Z j k 4 M m I 4 Z D k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X B s Y W N l Z C U y M F Z h b H V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U D Q m F H E l p D o / C + 1 w 4 I W A A A A A A A A g A A A A A A A 2 Y A A M A A A A A Q A A A A x v b b b k v 3 j W 8 X O V x X d d Z P 7 Q A A A A A E g A A A o A A A A B A A A A A A C r t x M 2 R j X R I Z K G H G 3 4 x P U A A A A I j g n Y X d w P H w o h 2 h W 8 k x Z X K H y 3 b S c F x + f T B H p U a K Y m v v p 4 D d M 0 L T j W C 5 a O a / Q 3 i 3 E f + i F 7 b T f 8 p W z K 4 a t V J / J V W 7 A 0 2 t y u X p l B B 8 z v 0 T v A t 6 F A A A A G p e n 3 0 D O M P 5 A 2 M S n f w l 5 K h j 7 l u d < / D a t a M a s h u p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T a b l e 1 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 i : t y p e = " S a n d b o x E d i t o r T a b l e W i d g e t V i e w M o d e l K e y " & g t ; & l t ; T a b l e N a m e & g t ; T a b l e 1 1 & l t ; / T a b l e N a m e & g t ; & l t ; / K e y & g t ; & l t ; M a i n t a i n e r 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r a t e g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o p l e   S e r v e d & l t ; / K e y & g t ; & l t ; / a : K e y & g t ; & l t ; a : V a l u e 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s u l t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q u i t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l a b o r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u d g e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u s t a i n a b i l i t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 F i r s t 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v a l u a t o r   L a s t 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o r   Y r   F u n d i n g & l t ; / K e y & g t ; & l t ; / a : K e y & g t ; & l t ; a : V a l u e 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 i : t y p e = " T a b l e W i d g e t V i e w M o d e l S a n d b o x A d a p t e r " & g t ; & l t ; T a b l e N a m e & g t ; F Y 2 0   F u n d i n g & l t ; / T a b l e N a m e & g t ; & l t ; / A d a p t e r & g t ; & l t ; D i a g r a m T y p e & g t ; T a b l e W i d g e t V i e w M o d e l & l t ; / D i a g r a m T y p e & g t ; & l t ; D i s p l a y C o n t e x t 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 i : t y p e = " S a n d b o x E d i t o r T a b l e W i d g e t V i e w M o d e l K e y " & g t ; & l t ; T a b l e N a m e & g t ; F Y 2 0   F u n d i n g & l t ; / T a b l e N a m e & g t ; & l t ; / K e y & g t ; & l t ; M a i n t a i n e r 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g a n i z a t i o n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r a t e g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 R e q u e s t & l t ; / K e y & g t ; & l t ; / a : K e y & g t ; & l t ; a : V a l u e 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Y 2 0   F u n d i n g & l t ; / K e y & g t ; & l t ; / a : K e y & g t ; & l t ; a : V a l u e 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t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b a 9 8 e a 5 1 - 0 d 9 0 - 4 b 2 4 - 8 7 2 3 - f 8 5 e 8 c 1 3 7 1 5 a " > < C u s t o m C o n t e n t > < ! [ C D A T A [ < ? x m l   v e r s i o n = " 1 . 0 "   e n c o d i n g = " u t f - 1 6 " ? > < S e t t i n g s > < C a l c u l a t e d F i e l d s > < i t e m > < M e a s u r e N a m e > S u m   O r g a n i z a t i o n < / M e a s u r e N a m e > < D i s p l a y N a m e > S u m   O r g a n i z a t i o n < / D i s p l a y N a m e > < V i s i b l e > F a l s e < / V i s i b l e > < / i t e m > < i t e m > < M e a s u r e N a m e > C o u n t   O r g a n i z a t i o n < / M e a s u r e N a m e > < D i s p l a y N a m e > C o u n t   O r g a n i z a t i o n < / D i s p l a y N a m e > < V i s i b l e > F a l s e < / V i s i b l e > < / i t e m > < i t e m > < M e a s u r e N a m e > A v g .   S c o r e   O r g a n i z t i o n < / M e a s u r e N a m e > < D i s p l a y N a m e > A v g .   S c o r e   O r g a n i z t i o n < / D i s p l a y N a m e > < V i s i b l e > F a l s e < / V i s i b l e > < / i t e m > < i t e m > < M e a s u r e N a m e > S u m   N e e d < / M e a s u r e N a m e > < D i s p l a y N a m e > S u m   N e e d < / D i s p l a y N a m e > < V i s i b l e > F a l s e < / V i s i b l e > < / i t e m > < i t e m > < M e a s u r e N a m e > C o u n t   N e e d < / M e a s u r e N a m e > < D i s p l a y N a m e > C o u n t   N e e d < / D i s p l a y N a m e > < V i s i b l e > F a l s e < / V i s i b l e > < / i t e m > < i t e m > < M e a s u r e N a m e > A v g .   S c o r e   N e e d < / M e a s u r e N a m e > < D i s p l a y N a m e > A v g .   S c o r e   N e e d < / D i s p l a y N a m e > < V i s i b l e > F a l s e < / V i s i b l e > < / i t e m > < i t e m > < M e a s u r e N a m e > S u m   P e o p l e   S e r v e d < / M e a s u r e N a m e > < D i s p l a y N a m e > S u m   P e o p l e   S e r v e d < / D i s p l a y N a m e > < V i s i b l e > F a l s e < / V i s i b l e > < / i t e m > < i t e m > < M e a s u r e N a m e > C o u n t   P e o p l e   S e r v e d < / M e a s u r e N a m e > < D i s p l a y N a m e > C o u n t   P e o p l e   S e r v e d < / D i s p l a y N a m e > < V i s i b l e > F a l s e < / V i s i b l e > < / i t e m > < i t e m > < M e a s u r e N a m e > A v g .   S c o r e   P e o p l e   S e r v e d < / M e a s u r e N a m e > < D i s p l a y N a m e > A v g .   S c o r e   P e o p l e   S e r v e d < / D i s p l a y N a m e > < V i s i b l e > F a l s e < / V i s i b l e > < / i t e m > < i t e m > < M e a s u r e N a m e > S u m   P r o j e c t < / M e a s u r e N a m e > < D i s p l a y N a m e > S u m   P r o j e c t < / D i s p l a y N a m e > < V i s i b l e > F a l s e < / V i s i b l e > < / i t e m > < i t e m > < M e a s u r e N a m e > C o u n t   P r o j e c t < / M e a s u r e N a m e > < D i s p l a y N a m e > C o u n t   P r o j e c t < / D i s p l a y N a m e > < V i s i b l e > F a l s e < / V i s i b l e > < / i t e m > < i t e m > < M e a s u r e N a m e > A v g .   S c o r e   P r o j e c t < / M e a s u r e N a m e > < D i s p l a y N a m e > A v g .   S c o r e   P r o j e c t < / D i s p l a y N a m e > < V i s i b l e > F a l s e < / V i s i b l e > < / i t e m > < i t e m > < M e a s u r e N a m e > S u m   R e s u l t s < / M e a s u r e N a m e > < D i s p l a y N a m e > S u m   R e s u l t s < / D i s p l a y N a m e > < V i s i b l e > F a l s e < / V i s i b l e > < / i t e m > < i t e m > < M e a s u r e N a m e > C o u n t   R e s u l t s < / M e a s u r e N a m e > < D i s p l a y N a m e > C o u n t   R e s u l t s < / D i s p l a y N a m e > < V i s i b l e > F a l s e < / V i s i b l e > < / i t e m > < i t e m > < M e a s u r e N a m e > A v g .   S c o r e   R e s u l t s < / M e a s u r e N a m e > < D i s p l a y N a m e > A v g .   S c o r e   R e s u l t s < / D i s p l a y N a m e > < V i s i b l e > F a l s e < / V i s i b l e > < / i t e m > < i t e m > < M e a s u r e N a m e > S u m   E v a l u a t i o n < / M e a s u r e N a m e > < D i s p l a y N a m e > S u m   E v a l u a t i o n < / D i s p l a y N a m e > < V i s i b l e > F a l s e < / V i s i b l e > < / i t e m > < i t e m > < M e a s u r e N a m e > C o u n t   E v a l u a t i o n < / M e a s u r e N a m e > < D i s p l a y N a m e > C o u n t   E v a l u a t i o n < / D i s p l a y N a m e > < V i s i b l e > F a l s e < / V i s i b l e > < / i t e m > < i t e m > < M e a s u r e N a m e > A v g .   S c o r e   E v a l u a t i o n < / M e a s u r e N a m e > < D i s p l a y N a m e > A v g .   S c o r e   E v a l u a t i o n < / D i s p l a y N a m e > < V i s i b l e > F a l s e < / V i s i b l e > < / i t e m > < i t e m > < M e a s u r e N a m e > S u m   E q u i t y < / M e a s u r e N a m e > < D i s p l a y N a m e > S u m   E q u i t y < / D i s p l a y N a m e > < V i s i b l e > F a l s e < / V i s i b l e > < / i t e m > < i t e m > < M e a s u r e N a m e > C o u n t   E q u i t y < / M e a s u r e N a m e > < D i s p l a y N a m e > C o u n t   E q u i t y < / D i s p l a y N a m e > < V i s i b l e > F a l s e < / V i s i b l e > < / i t e m > < i t e m > < M e a s u r e N a m e > A v g .   S c o r e   E q u i t y < / M e a s u r e N a m e > < D i s p l a y N a m e > A v g .   S c o r e   E q u i t y < / D i s p l a y N a m e > < V i s i b l e > F a l s e < / V i s i b l e > < / i t e m > < i t e m > < M e a s u r e N a m e > S u m   C o l l a b o r a t i o n < / M e a s u r e N a m e > < D i s p l a y N a m e > S u m   C o l l a b o r a t i o n < / D i s p l a y N a m e > < V i s i b l e > F a l s e < / V i s i b l e > < / i t e m > < i t e m > < M e a s u r e N a m e > C o u n t   C o l l a b o r a t i o n < / M e a s u r e N a m e > < D i s p l a y N a m e > C o u n t   C o l l a b o r a t i o n < / D i s p l a y N a m e > < V i s i b l e > F a l s e < / V i s i b l e > < / i t e m > < i t e m > < M e a s u r e N a m e > A v g .   S c o r e   C o l l a b o r a t i o n < / M e a s u r e N a m e > < D i s p l a y N a m e > A v g .   S c o r e   C o l l a b o r a t i o n < / D i s p l a y N a m e > < V i s i b l e > F a l s e < / V i s i b l e > < / i t e m > < i t e m > < M e a s u r e N a m e > S u m   B u d g e t < / M e a s u r e N a m e > < D i s p l a y N a m e > S u m   B u d g e t < / D i s p l a y N a m e > < V i s i b l e > F a l s e < / V i s i b l e > < / i t e m > < i t e m > < M e a s u r e N a m e > C o u n t   B u d g e t < / M e a s u r e N a m e > < D i s p l a y N a m e > C o u n t   B u d g e t < / D i s p l a y N a m e > < V i s i b l e > F a l s e < / V i s i b l e > < / i t e m > < i t e m > < M e a s u r e N a m e > A v g .   S c o r e   B u d g e t < / M e a s u r e N a m e > < D i s p l a y N a m e > A v g .   S c o r e   B u d g e t < / D i s p l a y N a m e > < V i s i b l e > F a l s e < / V i s i b l e > < / i t e m > < i t e m > < M e a s u r e N a m e > S u m   S u s t a i n a b i l i t y < / M e a s u r e N a m e > < D i s p l a y N a m e > S u m   S u s t a i n a b i l i t y < / D i s p l a y N a m e > < V i s i b l e > F a l s e < / V i s i b l e > < / i t e m > < i t e m > < M e a s u r e N a m e > C o u n t   S u s t a i n a b i l i t y < / M e a s u r e N a m e > < D i s p l a y N a m e > C o u n t   S u s t a i n a b i l i t y < / D i s p l a y N a m e > < V i s i b l e > F a l s e < / V i s i b l e > < / i t e m > < i t e m > < M e a s u r e N a m e > A v g .   S u s t a i n a b i l i t y < / M e a s u r e N a m e > < D i s p l a y N a m e > A v g .   S u s t a i n a b i l i t y < / D i s p l a y N a m e > < V i s i b l e > F a l s e < / V i s i b l e > < / i t e m > < i t e m > < M e a s u r e N a m e > S u m   T o t a l < / M e a s u r e N a m e > < D i s p l a y N a m e > S u m   T o t a l < / D i s p l a y N a m e > < V i s i b l e > F a l s e < / V i s i b l e > < / i t e m > < i t e m > < M e a s u r e N a m e > C o u n t   T o t a l < / M e a s u r e N a m e > < D i s p l a y N a m e > C o u n t   T o t a l < / D i s p l a y N a m e > < V i s i b l e > F a l s e < / V i s i b l e > < / i t e m > < i t e m > < M e a s u r e N a m e > A v g .   T o t a l < / M e a s u r e N a m e > < D i s p l a y N a m e > A v g . 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 T a b l e 2 < / E x c e l T a b l e N a m e > < G e m i n i T a b l e I d > T a b l e 2 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5E5E00-2D1B-44C4-B005-5CB7025A9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157c5-0b34-4019-b892-cdf3cbd0bba6"/>
    <ds:schemaRef ds:uri="22fea025-f330-4e09-ac07-e6edffb86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0.xml><?xml version="1.0" encoding="utf-8"?>
<ds:datastoreItem xmlns:ds="http://schemas.openxmlformats.org/officeDocument/2006/customXml" ds:itemID="{796EFBB6-4E53-4B6C-8759-E7CAC7A37A29}">
  <ds:schemaRefs/>
</ds:datastoreItem>
</file>

<file path=customXml/itemProps11.xml><?xml version="1.0" encoding="utf-8"?>
<ds:datastoreItem xmlns:ds="http://schemas.openxmlformats.org/officeDocument/2006/customXml" ds:itemID="{07E0DF04-4D4E-4895-B708-59A743714767}">
  <ds:schemaRefs/>
</ds:datastoreItem>
</file>

<file path=customXml/itemProps12.xml><?xml version="1.0" encoding="utf-8"?>
<ds:datastoreItem xmlns:ds="http://schemas.openxmlformats.org/officeDocument/2006/customXml" ds:itemID="{DA8527CA-6067-42B2-84F1-8658D2C6970B}">
  <ds:schemaRefs/>
</ds:datastoreItem>
</file>

<file path=customXml/itemProps13.xml><?xml version="1.0" encoding="utf-8"?>
<ds:datastoreItem xmlns:ds="http://schemas.openxmlformats.org/officeDocument/2006/customXml" ds:itemID="{51EEF798-7117-439D-8BF9-0D7E998E9773}">
  <ds:schemaRefs/>
</ds:datastoreItem>
</file>

<file path=customXml/itemProps14.xml><?xml version="1.0" encoding="utf-8"?>
<ds:datastoreItem xmlns:ds="http://schemas.openxmlformats.org/officeDocument/2006/customXml" ds:itemID="{54D03DE2-FAF7-4641-87C1-1E85EC812FD1}">
  <ds:schemaRefs/>
</ds:datastoreItem>
</file>

<file path=customXml/itemProps15.xml><?xml version="1.0" encoding="utf-8"?>
<ds:datastoreItem xmlns:ds="http://schemas.openxmlformats.org/officeDocument/2006/customXml" ds:itemID="{6B8ED44D-F85B-4EEB-82E1-253DA1CF2BB4}">
  <ds:schemaRefs>
    <ds:schemaRef ds:uri="http://schemas.microsoft.com/sharepoint/v3/contenttype/forms"/>
  </ds:schemaRefs>
</ds:datastoreItem>
</file>

<file path=customXml/itemProps16.xml><?xml version="1.0" encoding="utf-8"?>
<ds:datastoreItem xmlns:ds="http://schemas.openxmlformats.org/officeDocument/2006/customXml" ds:itemID="{BDE7E74D-7143-46BA-9B7D-EC2FF8BB11A5}">
  <ds:schemaRefs/>
</ds:datastoreItem>
</file>

<file path=customXml/itemProps17.xml><?xml version="1.0" encoding="utf-8"?>
<ds:datastoreItem xmlns:ds="http://schemas.openxmlformats.org/officeDocument/2006/customXml" ds:itemID="{6D93C90A-122A-4033-A8B6-7D0E7B7D4FDE}">
  <ds:schemaRefs/>
</ds:datastoreItem>
</file>

<file path=customXml/itemProps18.xml><?xml version="1.0" encoding="utf-8"?>
<ds:datastoreItem xmlns:ds="http://schemas.openxmlformats.org/officeDocument/2006/customXml" ds:itemID="{B92A020C-FB24-4BB6-9F93-D554F9C89F93}">
  <ds:schemaRefs/>
</ds:datastoreItem>
</file>

<file path=customXml/itemProps19.xml><?xml version="1.0" encoding="utf-8"?>
<ds:datastoreItem xmlns:ds="http://schemas.openxmlformats.org/officeDocument/2006/customXml" ds:itemID="{DE584B22-AF1A-4FD4-B42F-09E3CB6C1452}">
  <ds:schemaRefs/>
</ds:datastoreItem>
</file>

<file path=customXml/itemProps2.xml><?xml version="1.0" encoding="utf-8"?>
<ds:datastoreItem xmlns:ds="http://schemas.openxmlformats.org/officeDocument/2006/customXml" ds:itemID="{52518149-CABC-4527-B48D-89C305C87872}">
  <ds:schemaRefs/>
</ds:datastoreItem>
</file>

<file path=customXml/itemProps20.xml><?xml version="1.0" encoding="utf-8"?>
<ds:datastoreItem xmlns:ds="http://schemas.openxmlformats.org/officeDocument/2006/customXml" ds:itemID="{634EAC8E-6459-4102-8E96-D8A0F641F860}">
  <ds:schemaRefs/>
</ds:datastoreItem>
</file>

<file path=customXml/itemProps21.xml><?xml version="1.0" encoding="utf-8"?>
<ds:datastoreItem xmlns:ds="http://schemas.openxmlformats.org/officeDocument/2006/customXml" ds:itemID="{EAC8CF8D-DAE3-4685-8BFC-DFD790BE75D3}">
  <ds:schemaRefs/>
</ds:datastoreItem>
</file>

<file path=customXml/itemProps22.xml><?xml version="1.0" encoding="utf-8"?>
<ds:datastoreItem xmlns:ds="http://schemas.openxmlformats.org/officeDocument/2006/customXml" ds:itemID="{9BB5B5AD-65C9-4480-93E1-59E6231A024C}">
  <ds:schemaRefs/>
</ds:datastoreItem>
</file>

<file path=customXml/itemProps23.xml><?xml version="1.0" encoding="utf-8"?>
<ds:datastoreItem xmlns:ds="http://schemas.openxmlformats.org/officeDocument/2006/customXml" ds:itemID="{D9551C61-A4E3-4195-9A23-1310189FB215}">
  <ds:schemaRefs/>
</ds:datastoreItem>
</file>

<file path=customXml/itemProps24.xml><?xml version="1.0" encoding="utf-8"?>
<ds:datastoreItem xmlns:ds="http://schemas.openxmlformats.org/officeDocument/2006/customXml" ds:itemID="{FFBA8CD4-EED4-4B73-8B2D-4665900B8009}">
  <ds:schemaRefs/>
</ds:datastoreItem>
</file>

<file path=customXml/itemProps25.xml><?xml version="1.0" encoding="utf-8"?>
<ds:datastoreItem xmlns:ds="http://schemas.openxmlformats.org/officeDocument/2006/customXml" ds:itemID="{85D1ACF9-FE38-416C-AECC-B8B0A72087DF}">
  <ds:schemaRefs/>
</ds:datastoreItem>
</file>

<file path=customXml/itemProps26.xml><?xml version="1.0" encoding="utf-8"?>
<ds:datastoreItem xmlns:ds="http://schemas.openxmlformats.org/officeDocument/2006/customXml" ds:itemID="{0E812B62-F8ED-4DB7-8B15-70C97B3D81EE}">
  <ds:schemaRefs/>
</ds:datastoreItem>
</file>

<file path=customXml/itemProps27.xml><?xml version="1.0" encoding="utf-8"?>
<ds:datastoreItem xmlns:ds="http://schemas.openxmlformats.org/officeDocument/2006/customXml" ds:itemID="{E1080A61-56BF-47C3-8842-8FB80C1A15D0}">
  <ds:schemaRefs/>
</ds:datastoreItem>
</file>

<file path=customXml/itemProps28.xml><?xml version="1.0" encoding="utf-8"?>
<ds:datastoreItem xmlns:ds="http://schemas.openxmlformats.org/officeDocument/2006/customXml" ds:itemID="{D0D4335D-D17B-4964-B26A-FD2BA436EE8E}">
  <ds:schemaRefs/>
</ds:datastoreItem>
</file>

<file path=customXml/itemProps29.xml><?xml version="1.0" encoding="utf-8"?>
<ds:datastoreItem xmlns:ds="http://schemas.openxmlformats.org/officeDocument/2006/customXml" ds:itemID="{E9BA383C-DFC2-476E-AFC5-192146CCCA63}">
  <ds:schemaRefs/>
</ds:datastoreItem>
</file>

<file path=customXml/itemProps3.xml><?xml version="1.0" encoding="utf-8"?>
<ds:datastoreItem xmlns:ds="http://schemas.openxmlformats.org/officeDocument/2006/customXml" ds:itemID="{BD8A4FB7-4B7A-42D5-A8CE-F0E35C562FC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C7463B9-DBCC-43D3-8191-0C7D9E705E7A}">
  <ds:schemaRefs/>
</ds:datastoreItem>
</file>

<file path=customXml/itemProps5.xml><?xml version="1.0" encoding="utf-8"?>
<ds:datastoreItem xmlns:ds="http://schemas.openxmlformats.org/officeDocument/2006/customXml" ds:itemID="{BC04C431-0C94-4789-B9E2-E1392EB5D4BD}">
  <ds:schemaRefs/>
</ds:datastoreItem>
</file>

<file path=customXml/itemProps6.xml><?xml version="1.0" encoding="utf-8"?>
<ds:datastoreItem xmlns:ds="http://schemas.openxmlformats.org/officeDocument/2006/customXml" ds:itemID="{C0BBF247-2585-47D8-9073-CE7E12EF4974}">
  <ds:schemaRefs/>
</ds:datastoreItem>
</file>

<file path=customXml/itemProps7.xml><?xml version="1.0" encoding="utf-8"?>
<ds:datastoreItem xmlns:ds="http://schemas.openxmlformats.org/officeDocument/2006/customXml" ds:itemID="{6FDD2E02-BD65-41CB-BE51-3D3C67F4ED73}">
  <ds:schemaRefs/>
</ds:datastoreItem>
</file>

<file path=customXml/itemProps8.xml><?xml version="1.0" encoding="utf-8"?>
<ds:datastoreItem xmlns:ds="http://schemas.openxmlformats.org/officeDocument/2006/customXml" ds:itemID="{A3EBEC75-F242-44BE-A253-0FDE1557CC9B}">
  <ds:schemaRefs/>
</ds:datastoreItem>
</file>

<file path=customXml/itemProps9.xml><?xml version="1.0" encoding="utf-8"?>
<ds:datastoreItem xmlns:ds="http://schemas.openxmlformats.org/officeDocument/2006/customXml" ds:itemID="{DE968930-AFF1-4F77-9CF7-C34839F843A5}">
  <ds:schemaRefs>
    <ds:schemaRef ds:uri="http://purl.org/dc/elements/1.1/"/>
    <ds:schemaRef ds:uri="http://schemas.microsoft.com/office/2006/metadata/properties"/>
    <ds:schemaRef ds:uri="1d5157c5-0b34-4019-b892-cdf3cbd0bba6"/>
    <ds:schemaRef ds:uri="http://schemas.microsoft.com/office/2006/documentManagement/types"/>
    <ds:schemaRef ds:uri="22fea025-f330-4e09-ac07-e6edffb86c8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FY20 Funding</vt:lpstr>
      <vt:lpstr>Funding Assumptions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Angelyn Johnson</dc:creator>
  <cp:lastModifiedBy>Rush Austin</cp:lastModifiedBy>
  <dcterms:created xsi:type="dcterms:W3CDTF">2020-03-26T17:49:02Z</dcterms:created>
  <dcterms:modified xsi:type="dcterms:W3CDTF">2020-04-02T12:46:12Z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0x010100C6639D9C7E0EE440841D865E5B331AF6</vt:lpwstr>
  </property>
</Properties>
</file>