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5.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buncombecountync-my.sharepoint.com/personal/sara_joss_buncombecounty_org/Documents/Desktop/Committees/SPG/Meetings/"/>
    </mc:Choice>
  </mc:AlternateContent>
  <xr:revisionPtr revIDLastSave="0" documentId="8_{E324F227-8799-4FAB-ACC9-C86846C8FD1A}" xr6:coauthVersionLast="47" xr6:coauthVersionMax="47" xr10:uidLastSave="{00000000-0000-0000-0000-000000000000}"/>
  <bookViews>
    <workbookView xWindow="-110" yWindow="-110" windowWidth="19420" windowHeight="10420" xr2:uid="{00000000-000D-0000-FFFF-FFFF00000000}"/>
  </bookViews>
  <sheets>
    <sheet name="Overall" sheetId="2" r:id="rId1"/>
    <sheet name="Geography Served" sheetId="10" r:id="rId2"/>
    <sheet name="Score by Focus Area" sheetId="8" r:id="rId3"/>
    <sheet name="Graphs" sheetId="3" r:id="rId4"/>
    <sheet name="Data" sheetId="1" r:id="rId5"/>
  </sheets>
  <externalReferences>
    <externalReference r:id="rId6"/>
  </externalReferences>
  <definedNames>
    <definedName name="_xlcn.WorksheetConnection_GraphsAP5AU76" hidden="1">Graphs!$AP$5:$AU$76</definedName>
    <definedName name="_xlcn.WorksheetConnection_Sheet5A1C72" hidden="1">[1]Sheet5!$A$1:$C$72</definedName>
    <definedName name="Slicer_Category">#N/A</definedName>
  </definedNames>
  <calcPr calcId="191029"/>
  <pivotCaches>
    <pivotCache cacheId="0" r:id="rId7"/>
    <pivotCache cacheId="1" r:id="rId8"/>
    <pivotCache cacheId="2" r:id="rId9"/>
    <pivotCache cacheId="3" r:id="rId10"/>
  </pivotCaches>
  <extLst>
    <ext xmlns:x14="http://schemas.microsoft.com/office/spreadsheetml/2009/9/main" uri="{876F7934-8845-4945-9796-88D515C7AA90}">
      <x14:pivotCaches>
        <pivotCache cacheId="4" r:id="rId11"/>
      </x14:pivotCaches>
    </ext>
    <ext xmlns:x14="http://schemas.microsoft.com/office/spreadsheetml/2009/9/main" uri="{BBE1A952-AA13-448e-AADC-164F8A28A991}">
      <x14:slicerCaches>
        <x14:slicerCache r:id="rId12"/>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Range" name="Range" connection="WorksheetConnection_Graphs!$AP$5:$AU$76"/>
          <x15:modelTable id="Range 2" name="Range 2" connection="WorksheetConnection_Sheet5!$A$1:$C$7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2" l="1"/>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E8" i="2" l="1"/>
  <c r="D8" i="2"/>
  <c r="F7" i="2"/>
  <c r="F6" i="2"/>
  <c r="F5" i="2"/>
  <c r="F4" i="2"/>
  <c r="L8" i="3"/>
  <c r="H13" i="2"/>
  <c r="H12" i="2"/>
  <c r="H14" i="2"/>
  <c r="H15" i="2"/>
  <c r="H16" i="2"/>
  <c r="H17" i="2"/>
  <c r="H19" i="2"/>
  <c r="H18" i="2"/>
  <c r="H21" i="2"/>
  <c r="H20" i="2"/>
  <c r="H22" i="2"/>
  <c r="H23" i="2"/>
  <c r="H24" i="2"/>
  <c r="H25" i="2"/>
  <c r="H26" i="2"/>
  <c r="H27" i="2"/>
  <c r="H29" i="2"/>
  <c r="H28" i="2"/>
  <c r="H31" i="2"/>
  <c r="H30" i="2"/>
  <c r="H33" i="2"/>
  <c r="H32" i="2"/>
  <c r="H11" i="2"/>
  <c r="H85" i="2" s="1"/>
  <c r="I85" i="2" l="1"/>
  <c r="H83" i="2"/>
  <c r="H84" i="2" s="1"/>
  <c r="L111" i="1"/>
  <c r="L112" i="1"/>
  <c r="L114" i="1"/>
  <c r="L113" i="1"/>
  <c r="L116" i="1"/>
  <c r="L115" i="1"/>
  <c r="L110" i="1"/>
  <c r="L109" i="1"/>
  <c r="L287" i="1"/>
  <c r="L282" i="1"/>
  <c r="L288" i="1"/>
  <c r="L284" i="1"/>
  <c r="L283" i="1"/>
  <c r="L286" i="1"/>
  <c r="L285" i="1"/>
  <c r="L281" i="1"/>
  <c r="L280" i="1"/>
  <c r="L243" i="1"/>
  <c r="L237" i="1"/>
  <c r="L238" i="1"/>
  <c r="L240" i="1"/>
  <c r="L239" i="1"/>
  <c r="L242" i="1"/>
  <c r="L241" i="1"/>
  <c r="L236" i="1"/>
  <c r="L235" i="1"/>
  <c r="L252" i="1"/>
  <c r="L246" i="1"/>
  <c r="L247" i="1"/>
  <c r="L249" i="1"/>
  <c r="L248" i="1"/>
  <c r="L251" i="1"/>
  <c r="L250" i="1"/>
  <c r="L245" i="1"/>
  <c r="L244" i="1"/>
  <c r="L594" i="1"/>
  <c r="L588" i="1"/>
  <c r="L589" i="1"/>
  <c r="L591" i="1"/>
  <c r="L590" i="1"/>
  <c r="L593" i="1"/>
  <c r="L592" i="1"/>
  <c r="L587" i="1"/>
  <c r="L586" i="1"/>
  <c r="L64" i="1"/>
  <c r="L58" i="1"/>
  <c r="L59" i="1"/>
  <c r="L61" i="1"/>
  <c r="L60" i="1"/>
  <c r="L63" i="1"/>
  <c r="L62" i="1"/>
  <c r="L57" i="1"/>
  <c r="L56" i="1"/>
  <c r="L567" i="1"/>
  <c r="L561" i="1"/>
  <c r="L565" i="1"/>
  <c r="L563" i="1"/>
  <c r="L562" i="1"/>
  <c r="L566" i="1"/>
  <c r="L564" i="1"/>
  <c r="L560" i="1"/>
  <c r="L559" i="1"/>
  <c r="L9" i="1"/>
  <c r="L4" i="1"/>
  <c r="L5" i="1"/>
  <c r="L7" i="1"/>
  <c r="L6" i="1"/>
  <c r="L10" i="1"/>
  <c r="L8" i="1"/>
  <c r="L3" i="1"/>
  <c r="L2" i="1"/>
  <c r="L77" i="1"/>
  <c r="L74" i="1"/>
  <c r="L75" i="1"/>
  <c r="L76" i="1"/>
  <c r="L80" i="1"/>
  <c r="L81" i="1"/>
  <c r="L79" i="1"/>
  <c r="L78" i="1"/>
  <c r="L99" i="1"/>
  <c r="L93" i="1"/>
  <c r="L94" i="1"/>
  <c r="L96" i="1"/>
  <c r="L95" i="1"/>
  <c r="L98" i="1"/>
  <c r="L97" i="1"/>
  <c r="L92" i="1"/>
  <c r="L91" i="1"/>
  <c r="L207" i="1"/>
  <c r="L200" i="1"/>
  <c r="L205" i="1"/>
  <c r="L202" i="1"/>
  <c r="L201" i="1"/>
  <c r="L206" i="1"/>
  <c r="L203" i="1"/>
  <c r="L199" i="1"/>
  <c r="L204" i="1"/>
  <c r="L493" i="1"/>
  <c r="L488" i="1"/>
  <c r="L489" i="1"/>
  <c r="L491" i="1"/>
  <c r="L490" i="1"/>
  <c r="L495" i="1"/>
  <c r="L492" i="1"/>
  <c r="L494" i="1"/>
  <c r="L487" i="1"/>
  <c r="L576" i="1"/>
  <c r="L572" i="1"/>
  <c r="L573" i="1"/>
  <c r="L569" i="1"/>
  <c r="L574" i="1"/>
  <c r="L575" i="1"/>
  <c r="L570" i="1"/>
  <c r="L568" i="1"/>
  <c r="L571" i="1"/>
  <c r="L475" i="1"/>
  <c r="L470" i="1"/>
  <c r="L477" i="1"/>
  <c r="L472" i="1"/>
  <c r="L471" i="1"/>
  <c r="L474" i="1"/>
  <c r="L473" i="1"/>
  <c r="L469" i="1"/>
  <c r="L476" i="1"/>
  <c r="L260" i="1"/>
  <c r="L254" i="1"/>
  <c r="L255" i="1"/>
  <c r="L257" i="1"/>
  <c r="L256" i="1"/>
  <c r="L259" i="1"/>
  <c r="L258" i="1"/>
  <c r="L261" i="1"/>
  <c r="L253" i="1"/>
  <c r="L342" i="1"/>
  <c r="L336" i="1"/>
  <c r="L337" i="1"/>
  <c r="L339" i="1"/>
  <c r="L338" i="1"/>
  <c r="L341" i="1"/>
  <c r="L340" i="1"/>
  <c r="L335" i="1"/>
  <c r="L334" i="1"/>
  <c r="L368" i="1"/>
  <c r="L363" i="1"/>
  <c r="L369" i="1"/>
  <c r="L365" i="1"/>
  <c r="L364" i="1"/>
  <c r="L367" i="1"/>
  <c r="L366" i="1"/>
  <c r="L362" i="1"/>
  <c r="L361" i="1"/>
  <c r="L333" i="1"/>
  <c r="L327" i="1"/>
  <c r="L328" i="1"/>
  <c r="L330" i="1"/>
  <c r="L329" i="1"/>
  <c r="L332" i="1"/>
  <c r="L331" i="1"/>
  <c r="L326" i="1"/>
  <c r="L325" i="1"/>
  <c r="L36" i="1"/>
  <c r="L30" i="1"/>
  <c r="L31" i="1"/>
  <c r="L33" i="1"/>
  <c r="L32" i="1"/>
  <c r="L35" i="1"/>
  <c r="L34" i="1"/>
  <c r="L29" i="1"/>
  <c r="L37" i="1"/>
  <c r="L423" i="1"/>
  <c r="L419" i="1"/>
  <c r="L420" i="1"/>
  <c r="L416" i="1"/>
  <c r="L421" i="1"/>
  <c r="L422" i="1"/>
  <c r="L417" i="1"/>
  <c r="L415" i="1"/>
  <c r="L418" i="1"/>
  <c r="L630" i="1"/>
  <c r="L623" i="1"/>
  <c r="L628" i="1"/>
  <c r="L625" i="1"/>
  <c r="L624" i="1"/>
  <c r="L629" i="1"/>
  <c r="L626" i="1"/>
  <c r="L622" i="1"/>
  <c r="L627" i="1"/>
  <c r="L527" i="1"/>
  <c r="L523" i="1"/>
  <c r="L530" i="1"/>
  <c r="L525" i="1"/>
  <c r="L524" i="1"/>
  <c r="L531" i="1"/>
  <c r="L526" i="1"/>
  <c r="L529" i="1"/>
  <c r="L528" i="1"/>
  <c r="L144" i="1"/>
  <c r="L138" i="1"/>
  <c r="L139" i="1"/>
  <c r="L141" i="1"/>
  <c r="L140" i="1"/>
  <c r="L143" i="1"/>
  <c r="L142" i="1"/>
  <c r="L137" i="1"/>
  <c r="L136" i="1"/>
  <c r="L270" i="1"/>
  <c r="L264" i="1"/>
  <c r="L265" i="1"/>
  <c r="L267" i="1"/>
  <c r="L266" i="1"/>
  <c r="L269" i="1"/>
  <c r="L268" i="1"/>
  <c r="L263" i="1"/>
  <c r="L262" i="1"/>
  <c r="L315" i="1"/>
  <c r="L309" i="1"/>
  <c r="L314" i="1"/>
  <c r="L311" i="1"/>
  <c r="L310" i="1"/>
  <c r="L313" i="1"/>
  <c r="L312" i="1"/>
  <c r="L308" i="1"/>
  <c r="L307" i="1"/>
  <c r="L521" i="1"/>
  <c r="L516" i="1"/>
  <c r="L522" i="1"/>
  <c r="L518" i="1"/>
  <c r="L517" i="1"/>
  <c r="L520" i="1"/>
  <c r="L519" i="1"/>
  <c r="L515" i="1"/>
  <c r="L514" i="1"/>
  <c r="L360" i="1"/>
  <c r="L354" i="1"/>
  <c r="L355" i="1"/>
  <c r="L357" i="1"/>
  <c r="L356" i="1"/>
  <c r="L359" i="1"/>
  <c r="L358" i="1"/>
  <c r="L353" i="1"/>
  <c r="L352" i="1"/>
  <c r="L548" i="1"/>
  <c r="L543" i="1"/>
  <c r="L549" i="1"/>
  <c r="L545" i="1"/>
  <c r="L544" i="1"/>
  <c r="L547" i="1"/>
  <c r="L546" i="1"/>
  <c r="L542" i="1"/>
  <c r="L541" i="1"/>
  <c r="L403" i="1"/>
  <c r="L398" i="1"/>
  <c r="L405" i="1"/>
  <c r="L400" i="1"/>
  <c r="L399" i="1"/>
  <c r="L402" i="1"/>
  <c r="L401" i="1"/>
  <c r="L397" i="1"/>
  <c r="L404" i="1"/>
  <c r="L450" i="1"/>
  <c r="L444" i="1"/>
  <c r="L445" i="1"/>
  <c r="L447" i="1"/>
  <c r="L446" i="1"/>
  <c r="L449" i="1"/>
  <c r="L448" i="1"/>
  <c r="L443" i="1"/>
  <c r="L442" i="1"/>
  <c r="L225" i="1"/>
  <c r="L218" i="1"/>
  <c r="L223" i="1"/>
  <c r="L220" i="1"/>
  <c r="L219" i="1"/>
  <c r="L224" i="1"/>
  <c r="L221" i="1"/>
  <c r="L217" i="1"/>
  <c r="L222" i="1"/>
  <c r="L620" i="1"/>
  <c r="L621" i="1"/>
  <c r="L615" i="1"/>
  <c r="L617" i="1"/>
  <c r="L616" i="1"/>
  <c r="L619" i="1"/>
  <c r="L618" i="1"/>
  <c r="L614" i="1"/>
  <c r="L613" i="1"/>
  <c r="L432" i="1"/>
  <c r="L426" i="1"/>
  <c r="L430" i="1"/>
  <c r="L428" i="1"/>
  <c r="L427" i="1"/>
  <c r="L431" i="1"/>
  <c r="L429" i="1"/>
  <c r="L425" i="1"/>
  <c r="L424" i="1"/>
  <c r="L90" i="1"/>
  <c r="L84" i="1"/>
  <c r="L85" i="1"/>
  <c r="L87" i="1"/>
  <c r="L86" i="1"/>
  <c r="L89" i="1"/>
  <c r="L88" i="1"/>
  <c r="L83" i="1"/>
  <c r="L82" i="1"/>
  <c r="L46" i="1"/>
  <c r="L40" i="1"/>
  <c r="L41" i="1"/>
  <c r="L43" i="1"/>
  <c r="L42" i="1"/>
  <c r="L45" i="1"/>
  <c r="L44" i="1"/>
  <c r="L39" i="1"/>
  <c r="L38" i="1"/>
  <c r="L351" i="1"/>
  <c r="L345" i="1"/>
  <c r="L346" i="1"/>
  <c r="L348" i="1"/>
  <c r="L347" i="1"/>
  <c r="L350" i="1"/>
  <c r="L349" i="1"/>
  <c r="L344" i="1"/>
  <c r="L343" i="1"/>
  <c r="L108" i="1"/>
  <c r="L102" i="1"/>
  <c r="L103" i="1"/>
  <c r="L105" i="1"/>
  <c r="L104" i="1"/>
  <c r="L107" i="1"/>
  <c r="L106" i="1"/>
  <c r="L101" i="1"/>
  <c r="L100" i="1"/>
  <c r="L557" i="1"/>
  <c r="L551" i="1"/>
  <c r="L552" i="1"/>
  <c r="L554" i="1"/>
  <c r="L553" i="1"/>
  <c r="L556" i="1"/>
  <c r="L555" i="1"/>
  <c r="L558" i="1"/>
  <c r="L550" i="1"/>
  <c r="L502" i="1"/>
  <c r="L497" i="1"/>
  <c r="L504" i="1"/>
  <c r="L499" i="1"/>
  <c r="L498" i="1"/>
  <c r="L501" i="1"/>
  <c r="L500" i="1"/>
  <c r="L503" i="1"/>
  <c r="L496" i="1"/>
  <c r="L28" i="1"/>
  <c r="L22" i="1"/>
  <c r="L23" i="1"/>
  <c r="L25" i="1"/>
  <c r="L24" i="1"/>
  <c r="L27" i="1"/>
  <c r="L26" i="1"/>
  <c r="L21" i="1"/>
  <c r="L20" i="1"/>
  <c r="L72" i="1"/>
  <c r="L67" i="1"/>
  <c r="L73" i="1"/>
  <c r="L69" i="1"/>
  <c r="L68" i="1"/>
  <c r="L71" i="1"/>
  <c r="L70" i="1"/>
  <c r="L66" i="1"/>
  <c r="L65" i="1"/>
  <c r="L454" i="1"/>
  <c r="L456" i="1"/>
  <c r="L457" i="1"/>
  <c r="L452" i="1"/>
  <c r="L458" i="1"/>
  <c r="L459" i="1"/>
  <c r="L453" i="1"/>
  <c r="L455" i="1"/>
  <c r="L451" i="1"/>
  <c r="L306" i="1"/>
  <c r="L300" i="1"/>
  <c r="L301" i="1"/>
  <c r="L303" i="1"/>
  <c r="L302" i="1"/>
  <c r="L305" i="1"/>
  <c r="L304" i="1"/>
  <c r="L299" i="1"/>
  <c r="L298" i="1"/>
  <c r="L639" i="1"/>
  <c r="L633" i="1"/>
  <c r="L634" i="1"/>
  <c r="L636" i="1"/>
  <c r="L635" i="1"/>
  <c r="L638" i="1"/>
  <c r="L637" i="1"/>
  <c r="L632" i="1"/>
  <c r="L631" i="1"/>
  <c r="L467" i="1"/>
  <c r="L462" i="1"/>
  <c r="L468" i="1"/>
  <c r="L464" i="1"/>
  <c r="L463" i="1"/>
  <c r="L466" i="1"/>
  <c r="L465" i="1"/>
  <c r="L461" i="1"/>
  <c r="L460" i="1"/>
  <c r="L377" i="1"/>
  <c r="L372" i="1"/>
  <c r="L378" i="1"/>
  <c r="L374" i="1"/>
  <c r="L373" i="1"/>
  <c r="L376" i="1"/>
  <c r="L375" i="1"/>
  <c r="L371" i="1"/>
  <c r="L370" i="1"/>
  <c r="L297" i="1"/>
  <c r="L290" i="1"/>
  <c r="L291" i="1"/>
  <c r="L293" i="1"/>
  <c r="L292" i="1"/>
  <c r="L296" i="1"/>
  <c r="L294" i="1"/>
  <c r="L289" i="1"/>
  <c r="L295" i="1"/>
  <c r="L395" i="1"/>
  <c r="L390" i="1"/>
  <c r="L396" i="1"/>
  <c r="L392" i="1"/>
  <c r="L391" i="1"/>
  <c r="L394" i="1"/>
  <c r="L393" i="1"/>
  <c r="L389" i="1"/>
  <c r="L388" i="1"/>
  <c r="L324" i="1"/>
  <c r="L317" i="1"/>
  <c r="L318" i="1"/>
  <c r="L320" i="1"/>
  <c r="L319" i="1"/>
  <c r="L322" i="1"/>
  <c r="L321" i="1"/>
  <c r="L316" i="1"/>
  <c r="L323" i="1"/>
  <c r="L216" i="1"/>
  <c r="L210" i="1"/>
  <c r="L211" i="1"/>
  <c r="L213" i="1"/>
  <c r="L212" i="1"/>
  <c r="L215" i="1"/>
  <c r="L214" i="1"/>
  <c r="L209" i="1"/>
  <c r="L208" i="1"/>
  <c r="L485" i="1"/>
  <c r="L479" i="1"/>
  <c r="L480" i="1"/>
  <c r="L482" i="1"/>
  <c r="L481" i="1"/>
  <c r="L484" i="1"/>
  <c r="L483" i="1"/>
  <c r="L486" i="1"/>
  <c r="L478" i="1"/>
  <c r="L279" i="1"/>
  <c r="L275" i="1"/>
  <c r="L276" i="1"/>
  <c r="L272" i="1"/>
  <c r="L277" i="1"/>
  <c r="L278" i="1"/>
  <c r="L273" i="1"/>
  <c r="L271" i="1"/>
  <c r="L274" i="1"/>
  <c r="L414" i="1"/>
  <c r="L411" i="1"/>
  <c r="L412" i="1"/>
  <c r="L407" i="1"/>
  <c r="L413" i="1"/>
  <c r="L409" i="1"/>
  <c r="L408" i="1"/>
  <c r="L406" i="1"/>
  <c r="L410" i="1"/>
  <c r="L603" i="1"/>
  <c r="L597" i="1"/>
  <c r="L598" i="1"/>
  <c r="L600" i="1"/>
  <c r="L599" i="1"/>
  <c r="L602" i="1"/>
  <c r="L601" i="1"/>
  <c r="L596" i="1"/>
  <c r="L595" i="1"/>
  <c r="L230" i="1"/>
  <c r="L226" i="1"/>
  <c r="L233" i="1"/>
  <c r="L228" i="1"/>
  <c r="L227" i="1"/>
  <c r="L234" i="1"/>
  <c r="L229" i="1"/>
  <c r="L232" i="1"/>
  <c r="L231" i="1"/>
  <c r="L171" i="1"/>
  <c r="L165" i="1"/>
  <c r="L166" i="1"/>
  <c r="L168" i="1"/>
  <c r="L167" i="1"/>
  <c r="L170" i="1"/>
  <c r="L169" i="1"/>
  <c r="L164" i="1"/>
  <c r="L163" i="1"/>
  <c r="L180" i="1"/>
  <c r="L174" i="1"/>
  <c r="L175" i="1"/>
  <c r="L177" i="1"/>
  <c r="L176" i="1"/>
  <c r="L179" i="1"/>
  <c r="L178" i="1"/>
  <c r="L173" i="1"/>
  <c r="L172" i="1"/>
  <c r="L539" i="1"/>
  <c r="L534" i="1"/>
  <c r="L540" i="1"/>
  <c r="L536" i="1"/>
  <c r="L535" i="1"/>
  <c r="L538" i="1"/>
  <c r="L537" i="1"/>
  <c r="L533" i="1"/>
  <c r="L532" i="1"/>
  <c r="L135" i="1"/>
  <c r="L129" i="1"/>
  <c r="L130" i="1"/>
  <c r="L132" i="1"/>
  <c r="L131" i="1"/>
  <c r="L134" i="1"/>
  <c r="L133" i="1"/>
  <c r="L128" i="1"/>
  <c r="L127" i="1"/>
  <c r="L612" i="1"/>
  <c r="L606" i="1"/>
  <c r="L607" i="1"/>
  <c r="L609" i="1"/>
  <c r="L608" i="1"/>
  <c r="L611" i="1"/>
  <c r="L610" i="1"/>
  <c r="L605" i="1"/>
  <c r="L604" i="1"/>
  <c r="L441" i="1"/>
  <c r="L435" i="1"/>
  <c r="L440" i="1"/>
  <c r="L437" i="1"/>
  <c r="L436" i="1"/>
  <c r="L439" i="1"/>
  <c r="L438" i="1"/>
  <c r="L434" i="1"/>
  <c r="L433" i="1"/>
  <c r="L189" i="1"/>
  <c r="L183" i="1"/>
  <c r="L188" i="1"/>
  <c r="L185" i="1"/>
  <c r="L184" i="1"/>
  <c r="L187" i="1"/>
  <c r="L186" i="1"/>
  <c r="L182" i="1"/>
  <c r="L181" i="1"/>
  <c r="L55" i="1"/>
  <c r="L49" i="1"/>
  <c r="L54" i="1"/>
  <c r="L51" i="1"/>
  <c r="L50" i="1"/>
  <c r="L53" i="1"/>
  <c r="L52" i="1"/>
  <c r="L48" i="1"/>
  <c r="L47" i="1"/>
  <c r="L512" i="1"/>
  <c r="L507" i="1"/>
  <c r="L513" i="1"/>
  <c r="L509" i="1"/>
  <c r="L508" i="1"/>
  <c r="L511" i="1"/>
  <c r="L510" i="1"/>
  <c r="L506" i="1"/>
  <c r="L505" i="1"/>
  <c r="L125" i="1"/>
  <c r="L120" i="1"/>
  <c r="L126" i="1"/>
  <c r="L122" i="1"/>
  <c r="L121" i="1"/>
  <c r="L124" i="1"/>
  <c r="L123" i="1"/>
  <c r="L119" i="1"/>
  <c r="L118" i="1"/>
  <c r="L153" i="1"/>
  <c r="L151" i="1"/>
  <c r="L147" i="1"/>
  <c r="L149" i="1"/>
  <c r="L148" i="1"/>
  <c r="L152" i="1"/>
  <c r="L150" i="1"/>
  <c r="L146" i="1"/>
  <c r="L145" i="1"/>
  <c r="L387" i="1"/>
  <c r="L381" i="1"/>
  <c r="L385" i="1"/>
  <c r="L382" i="1"/>
  <c r="L386" i="1"/>
  <c r="L384" i="1"/>
  <c r="L383" i="1"/>
  <c r="L380" i="1"/>
  <c r="L379" i="1"/>
  <c r="L162" i="1"/>
  <c r="L156" i="1"/>
  <c r="L157" i="1"/>
  <c r="L159" i="1"/>
  <c r="L158" i="1"/>
  <c r="L161" i="1"/>
  <c r="L160" i="1"/>
  <c r="L155" i="1"/>
  <c r="L154" i="1"/>
  <c r="L583" i="1"/>
  <c r="L579" i="1"/>
  <c r="L584" i="1"/>
  <c r="L581" i="1"/>
  <c r="L580" i="1"/>
  <c r="L585" i="1"/>
  <c r="L582" i="1"/>
  <c r="L578" i="1"/>
  <c r="L577" i="1"/>
  <c r="L19" i="1"/>
  <c r="L13" i="1"/>
  <c r="L14" i="1"/>
  <c r="L16" i="1"/>
  <c r="L15" i="1"/>
  <c r="L18" i="1"/>
  <c r="L17" i="1"/>
  <c r="L12" i="1"/>
  <c r="L11" i="1"/>
  <c r="L198" i="1"/>
  <c r="L192" i="1"/>
  <c r="L193" i="1"/>
  <c r="L195" i="1"/>
  <c r="L194" i="1"/>
  <c r="L197" i="1"/>
  <c r="L196" i="1"/>
  <c r="L191" i="1"/>
  <c r="L190" i="1"/>
  <c r="L11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C4F00F92-B2C7-43BF-9984-A0E9289D12B0}"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6EA6B311-FFB7-481C-923B-35CFE787C1B3}" name="WorksheetConnection_Graphs!$AP$5:$AU$76" type="102" refreshedVersion="8" minRefreshableVersion="5">
    <extLst>
      <ext xmlns:x15="http://schemas.microsoft.com/office/spreadsheetml/2010/11/main" uri="{DE250136-89BD-433C-8126-D09CA5730AF9}">
        <x15:connection id="Range" autoDelete="1">
          <x15:rangePr sourceName="_xlcn.WorksheetConnection_GraphsAP5AU76"/>
        </x15:connection>
      </ext>
    </extLst>
  </connection>
  <connection id="3" xr16:uid="{FFF97848-AFF0-4A34-81C9-40F9D360923A}" name="WorksheetConnection_Sheet5!$A$1:$C$72" type="102" refreshedVersion="8" minRefreshableVersion="5">
    <extLst>
      <ext xmlns:x15="http://schemas.microsoft.com/office/spreadsheetml/2010/11/main" uri="{DE250136-89BD-433C-8126-D09CA5730AF9}">
        <x15:connection id="Range 2" autoDelete="1">
          <x15:rangePr sourceName="_xlcn.WorksheetConnection_Sheet5A1C72"/>
        </x15:connection>
      </ext>
    </extLst>
  </connection>
</connections>
</file>

<file path=xl/sharedStrings.xml><?xml version="1.0" encoding="utf-8"?>
<sst xmlns="http://schemas.openxmlformats.org/spreadsheetml/2006/main" count="4508" uniqueCount="314">
  <si>
    <t>Organization Name</t>
  </si>
  <si>
    <t>Project Name</t>
  </si>
  <si>
    <t>Funding Request</t>
  </si>
  <si>
    <t>Focus Area</t>
  </si>
  <si>
    <t>Need for the Project</t>
  </si>
  <si>
    <t>Project Plan</t>
  </si>
  <si>
    <t>Proposed Results</t>
  </si>
  <si>
    <t>Capacity</t>
  </si>
  <si>
    <t>Equity</t>
  </si>
  <si>
    <t>Budget</t>
  </si>
  <si>
    <t>OVERALL</t>
  </si>
  <si>
    <t>Do you recommend funding this project</t>
  </si>
  <si>
    <t>Submission Assignee First Name</t>
  </si>
  <si>
    <t>MotherLove</t>
  </si>
  <si>
    <t>Yes</t>
  </si>
  <si>
    <t>Colaborativa La Milpa</t>
  </si>
  <si>
    <t>CIMA - Consulta Tu Compa</t>
  </si>
  <si>
    <t>No</t>
  </si>
  <si>
    <t>Blue Ridge Pride Center Inc.</t>
  </si>
  <si>
    <t>WNC Pride Portal</t>
  </si>
  <si>
    <t>Bountiful Cities</t>
  </si>
  <si>
    <t>Community Garden Network and Edible Park Support</t>
  </si>
  <si>
    <t>OnTrack Financial Education &amp; Counseling</t>
  </si>
  <si>
    <t>Financial Capabilities Counseling &amp; Education</t>
  </si>
  <si>
    <t>Literacy Together</t>
  </si>
  <si>
    <t>Igniting Superhero Readers</t>
  </si>
  <si>
    <t>Go Local Asheville</t>
  </si>
  <si>
    <t>Go Local Asheville: Building Resources, Community and a Vibrant Economy Throughout Buncombe County.</t>
  </si>
  <si>
    <t>Asheville Buncombe Community Christian Ministry</t>
  </si>
  <si>
    <t>Educational Support Services for Women Living at Transformation Village</t>
  </si>
  <si>
    <t>Partners Unlimited, Inc.</t>
  </si>
  <si>
    <t>Academic Enhancement Programs</t>
  </si>
  <si>
    <t>University of North Carolina at Asheville Foundation, Inc</t>
  </si>
  <si>
    <t>UNC Asheville Pre-College Programs</t>
  </si>
  <si>
    <t>Asheville Humane Society</t>
  </si>
  <si>
    <t>Keeping Pets and their People Safe</t>
  </si>
  <si>
    <t>The Steady Collective</t>
  </si>
  <si>
    <t>Safe Syringe Collection Program</t>
  </si>
  <si>
    <t>Hatch AVL Foundation</t>
  </si>
  <si>
    <t>Hatch Innovation Hub Partner and Program Expansion</t>
  </si>
  <si>
    <t>The Hundred Movement</t>
  </si>
  <si>
    <t>Enhancing Well-being of Sex Trafficking Survivors</t>
  </si>
  <si>
    <t>Buncombe County Schools Foundation</t>
  </si>
  <si>
    <t xml:space="preserve">The Face of Hope </t>
  </si>
  <si>
    <t>Hammer and Heart</t>
  </si>
  <si>
    <t>Urgent Home Repair Project</t>
  </si>
  <si>
    <t>Jewish Family Services WNC</t>
  </si>
  <si>
    <t>Mental Health Counseling Services for the Uninsured and Underinsured Under the Age of 59</t>
  </si>
  <si>
    <t>H3 Collective (formerly Under One Sky Village Foundation)</t>
  </si>
  <si>
    <t>Scholarships and Outcomes Evaluation for One-On-One and Group Programming for Youth in Foster Care</t>
  </si>
  <si>
    <t>Carolina Day School</t>
  </si>
  <si>
    <t>Horizons at CDS Summer 2023 Academic Program Expansion</t>
  </si>
  <si>
    <t>Racial Justice Coalition of Asheville</t>
  </si>
  <si>
    <t>Government Accountability Project (GAP)</t>
  </si>
  <si>
    <t>Venture Asheville (through the Asheville Chamber of Commerce)</t>
  </si>
  <si>
    <t>High Growth Hospitality Entrepreneur Support Program</t>
  </si>
  <si>
    <t>Light A Path (LAP)</t>
  </si>
  <si>
    <t>Bounty &amp; Soul</t>
  </si>
  <si>
    <t xml:space="preserve">Farmers Alliance: Supporting Farm Viability and Farmland Preservation through Market Opportunities </t>
  </si>
  <si>
    <t>Caring for Children Eckerd Connects</t>
  </si>
  <si>
    <t>Respite Scholarship Program</t>
  </si>
  <si>
    <t>Equal Plates Project</t>
  </si>
  <si>
    <t>Locally Sourced Meals for New and Expecting Moms + Families</t>
  </si>
  <si>
    <t>Western Carolina Medical Society Foundation</t>
  </si>
  <si>
    <t>Project Access® Care Management Initiative</t>
  </si>
  <si>
    <t>Helpmate, Inc.</t>
  </si>
  <si>
    <t>Domestic Violence Prevention and Outreach</t>
  </si>
  <si>
    <t>Black Wall Street AVL</t>
  </si>
  <si>
    <t xml:space="preserve">Black Wall Street AVL - Strenthening BIPOC Businesses in WNC </t>
  </si>
  <si>
    <t>Homelessness Prevention Program</t>
  </si>
  <si>
    <t>SeekHealing</t>
  </si>
  <si>
    <t>WNC Listening Line</t>
  </si>
  <si>
    <t>Bent Creek Community Park</t>
  </si>
  <si>
    <t>Building Community Through Work and Play</t>
  </si>
  <si>
    <t>Soul and Soil Project</t>
  </si>
  <si>
    <t>Enter the Forest</t>
  </si>
  <si>
    <t>Resources For Resilience</t>
  </si>
  <si>
    <t xml:space="preserve">Reconnect for Resilience with the Family Justice Center </t>
  </si>
  <si>
    <t>Read to Succeed</t>
  </si>
  <si>
    <t>Positive Experiences Around Reading (PEAR)</t>
  </si>
  <si>
    <t>Children First/Communities in Schools of Buncombe County</t>
  </si>
  <si>
    <t>Student Success Support for Buncombe County Children</t>
  </si>
  <si>
    <t>Haywood Street Congregation</t>
  </si>
  <si>
    <t>Downtown Welcome Table</t>
  </si>
  <si>
    <t>YTL Training Program</t>
  </si>
  <si>
    <t>YTL Summer and Advocacy Support</t>
  </si>
  <si>
    <t>Carolina Small Business Development Fund</t>
  </si>
  <si>
    <t xml:space="preserve">Programa Empresarial Latino as Catalyst for Economic Growth </t>
  </si>
  <si>
    <t>Umoja Health, Wellness, and Justice Collective</t>
  </si>
  <si>
    <t>Umoja's Hope 4 the Future After-School and School-Based Program 2023</t>
  </si>
  <si>
    <t>Asheville-Buncombe Technical Community College</t>
  </si>
  <si>
    <t>Transitional Studies English Language Acquisition</t>
  </si>
  <si>
    <t>Mountain Child Advocacy Center</t>
  </si>
  <si>
    <t>Adult Education for Parenting and Child Abuse Prevention</t>
  </si>
  <si>
    <t>Shiloh Community Association</t>
  </si>
  <si>
    <t>Commercial Development Company (CDC) SHILOH LAND DEVELOPEMENT</t>
  </si>
  <si>
    <t>Eliada Homes, Inc</t>
  </si>
  <si>
    <t xml:space="preserve">Foster Youth Independence Program </t>
  </si>
  <si>
    <t>W4H Asheville dba Working Wheels</t>
  </si>
  <si>
    <t>Affordable Vehicle Repairs</t>
  </si>
  <si>
    <t>The Council on Aging of Buncombe County, Inc.</t>
  </si>
  <si>
    <t>Well-Being in the Gap</t>
  </si>
  <si>
    <t>Mount Zion Community Development, Inc.</t>
  </si>
  <si>
    <t xml:space="preserve">Project NAF HOPE </t>
  </si>
  <si>
    <t>Eleanor Health Foundation</t>
  </si>
  <si>
    <t>Overdose Prevention Health Communications</t>
  </si>
  <si>
    <t>Our VOICE</t>
  </si>
  <si>
    <t>Survivors to Thrivers - Counseling for Sexual Violence &amp; Human Trafficking Victims</t>
  </si>
  <si>
    <t>Folk Heritage Committee</t>
  </si>
  <si>
    <t>Shindig on the Green FHC  (July 1, July 8, July 15, July 22, August 12, August 19, &amp; August 26)</t>
  </si>
  <si>
    <t>Babies Need Bottoms</t>
  </si>
  <si>
    <t>Beyond Diapers - Meeting Babies’ Hygiene Needs with Wipes, Rash Cream and Baby Wash</t>
  </si>
  <si>
    <t>The Mediation Center</t>
  </si>
  <si>
    <t>Expanding the Capacity of Community Mediation</t>
  </si>
  <si>
    <t>Center for Honeybee Research</t>
  </si>
  <si>
    <t>A Research Facility for Pollinator Sustainability</t>
  </si>
  <si>
    <t>Providence Center</t>
  </si>
  <si>
    <t xml:space="preserve">Freestanding Pharmacy </t>
  </si>
  <si>
    <t>Organic Growers School</t>
  </si>
  <si>
    <t>A Pathway to Small Farm Viability</t>
  </si>
  <si>
    <t>Big Ivy Community Development Club</t>
  </si>
  <si>
    <t>Restore and Ready for More at the Big Ivy Community Center</t>
  </si>
  <si>
    <t>RiverLink</t>
  </si>
  <si>
    <t>Clean Water for Buncombe: Stormwater Mitigation in Black Mountain</t>
  </si>
  <si>
    <t>Arteria Collective (formerly Asheville Writers in the Schools and Community)</t>
  </si>
  <si>
    <t>Southside Community Farm Free Grocery Program</t>
  </si>
  <si>
    <t>Building a robust regional economy through technical assistance and fiscal sponsorship</t>
  </si>
  <si>
    <t>Asheville GreenWorks</t>
  </si>
  <si>
    <t>Environmental Stewardship for a Climate-Resilient Future</t>
  </si>
  <si>
    <t>Justice For All Program</t>
  </si>
  <si>
    <t>Safe Shelter</t>
  </si>
  <si>
    <t>Asheville Buncombe Food Policy Council</t>
  </si>
  <si>
    <t>Food Waste Solutions Summit 2023</t>
  </si>
  <si>
    <t>Jackson</t>
  </si>
  <si>
    <t>Chosen PODS Afterschool &amp; Summer Program</t>
  </si>
  <si>
    <t>UNETE</t>
  </si>
  <si>
    <t xml:space="preserve">UNETE’s Community Health Workers Front Line Responders Program </t>
  </si>
  <si>
    <t>Appalachian Sustainable Agriculture Project</t>
  </si>
  <si>
    <t>Preserving Farmland through Farm to School Connections</t>
  </si>
  <si>
    <t>Green Built Alliance</t>
  </si>
  <si>
    <t>Crowdsource Heat Pump Water Heater Coordinator</t>
  </si>
  <si>
    <t>My Daddy Taught Me That</t>
  </si>
  <si>
    <t>BBB(Build Back Better) KL Training Impact Center</t>
  </si>
  <si>
    <t>HELP (Hands Enriching Life Positively)</t>
  </si>
  <si>
    <t>The Vine Community Garden</t>
  </si>
  <si>
    <t>Mountain BizWorks</t>
  </si>
  <si>
    <t xml:space="preserve">Expanding Latino Small Business Success and Opportunity </t>
  </si>
  <si>
    <t>Hood Huggers Under Instruction (HHI/UI)</t>
  </si>
  <si>
    <t>Peace Gardens &amp; Market (Free CSA &amp; Solar Powered Farm)</t>
  </si>
  <si>
    <t>Evaluator 1</t>
  </si>
  <si>
    <t>Evaluator 2</t>
  </si>
  <si>
    <t>Evaluator 3</t>
  </si>
  <si>
    <t>Evaluator 4</t>
  </si>
  <si>
    <t>Evaluator 5</t>
  </si>
  <si>
    <t>Evaluator 6</t>
  </si>
  <si>
    <t>Evaluator 7</t>
  </si>
  <si>
    <t>Evaluator 8</t>
  </si>
  <si>
    <t>Evaluator 9</t>
  </si>
  <si>
    <t xml:space="preserve">K-12 Education </t>
  </si>
  <si>
    <t xml:space="preserve">Wellness </t>
  </si>
  <si>
    <t xml:space="preserve">Small Business </t>
  </si>
  <si>
    <t xml:space="preserve">Legal </t>
  </si>
  <si>
    <t xml:space="preserve">Mental Health </t>
  </si>
  <si>
    <t xml:space="preserve">Food </t>
  </si>
  <si>
    <t xml:space="preserve">Health </t>
  </si>
  <si>
    <t xml:space="preserve">Basic Needs </t>
  </si>
  <si>
    <t xml:space="preserve">Safety </t>
  </si>
  <si>
    <t xml:space="preserve">Workforce </t>
  </si>
  <si>
    <t xml:space="preserve">Energy Conservation </t>
  </si>
  <si>
    <t xml:space="preserve">Adult Education </t>
  </si>
  <si>
    <t xml:space="preserve">Soil &amp; Water Quality </t>
  </si>
  <si>
    <t xml:space="preserve">Financial Well-Being </t>
  </si>
  <si>
    <t xml:space="preserve">Air Quality </t>
  </si>
  <si>
    <t xml:space="preserve">Educated &amp; Capable Community </t>
  </si>
  <si>
    <t xml:space="preserve">Resident Well-Being </t>
  </si>
  <si>
    <t xml:space="preserve">Vibrant Economy </t>
  </si>
  <si>
    <t xml:space="preserve">Environmental Stewardship </t>
  </si>
  <si>
    <t>Category</t>
  </si>
  <si>
    <t>Asheville Creative Arts - Robust Regional Economy</t>
  </si>
  <si>
    <t>Asheville Creative Arts - Hood Huggers</t>
  </si>
  <si>
    <t>Asheville Creative Arts - Peace Gardens &amp; Market</t>
  </si>
  <si>
    <t>Pisgah Legal Services - Homelessness Prevention</t>
  </si>
  <si>
    <t>Pisgah Legal Services - Justice For All</t>
  </si>
  <si>
    <t>YWCA of Asheville and Western North Carolina - Light A Path</t>
  </si>
  <si>
    <t>YWCA of Asheville and Western North Carolina - MotherLove</t>
  </si>
  <si>
    <t>Overall Score</t>
  </si>
  <si>
    <t>Requested</t>
  </si>
  <si>
    <t>Org Name</t>
  </si>
  <si>
    <t># recommend funding</t>
  </si>
  <si>
    <t>FY2024 Strategic Partnership Grants Scores</t>
  </si>
  <si>
    <t># of apps</t>
  </si>
  <si>
    <t>Scenario 2</t>
  </si>
  <si>
    <t>Amount</t>
  </si>
  <si>
    <t>Percent</t>
  </si>
  <si>
    <t>Scenario Summary:</t>
  </si>
  <si>
    <t>Cap requests at $80,000</t>
  </si>
  <si>
    <t>90-93%: fund 100%</t>
  </si>
  <si>
    <t>87-89.9%: fund 80%</t>
  </si>
  <si>
    <t>Allocated</t>
  </si>
  <si>
    <t>Remaining</t>
  </si>
  <si>
    <t># Funded</t>
  </si>
  <si>
    <t>Amount Funded</t>
  </si>
  <si>
    <t>Row Labels</t>
  </si>
  <si>
    <t>Adult Education</t>
  </si>
  <si>
    <t>Air Quality</t>
  </si>
  <si>
    <t>Basic Needs</t>
  </si>
  <si>
    <t>Energy Conservation</t>
  </si>
  <si>
    <t>Financial Well-Being</t>
  </si>
  <si>
    <t>Food</t>
  </si>
  <si>
    <t>Health</t>
  </si>
  <si>
    <t>K-12 Education</t>
  </si>
  <si>
    <t>Legal</t>
  </si>
  <si>
    <t>Mental Health</t>
  </si>
  <si>
    <t>Safety</t>
  </si>
  <si>
    <t>Small Business</t>
  </si>
  <si>
    <t>Soil &amp; Water Quality</t>
  </si>
  <si>
    <t>Wellness</t>
  </si>
  <si>
    <t>Workforce</t>
  </si>
  <si>
    <t>Grand Total</t>
  </si>
  <si>
    <t>Sum of Requested</t>
  </si>
  <si>
    <t>max</t>
  </si>
  <si>
    <t>min</t>
  </si>
  <si>
    <t>median</t>
  </si>
  <si>
    <t>mean</t>
  </si>
  <si>
    <t>Educated &amp; Capable Community</t>
  </si>
  <si>
    <t>Environmental Stewardship</t>
  </si>
  <si>
    <t>Resident Well-Being</t>
  </si>
  <si>
    <t>Vibrant Economy</t>
  </si>
  <si>
    <t>Average of Overall Score</t>
  </si>
  <si>
    <t>Request Statistics</t>
  </si>
  <si>
    <t>Average of Need for the Project</t>
  </si>
  <si>
    <t>Average of Project Plan</t>
  </si>
  <si>
    <t>Average of Proposed Results</t>
  </si>
  <si>
    <t>Average of Capacity</t>
  </si>
  <si>
    <t>Average of Equity</t>
  </si>
  <si>
    <t>Average of Budget</t>
  </si>
  <si>
    <t>Overall Average</t>
  </si>
  <si>
    <t># Funded / %</t>
  </si>
  <si>
    <t>FY23 Funded Amount</t>
  </si>
  <si>
    <t>Geography Served</t>
  </si>
  <si>
    <t>This project simultaneously serves farmers throughout Buncombe County, teachers and staff in Buncombe County schools, and the children and families attending those schools. 140 farms located within Buncombe County will directly benefit from targeted promotions, market connections, and consumer education. Additionally, promotional and educational campaigns from this project will passively benefit several hundred farms throughout the region that sell through Buncombe market outlets, but are located in adjacent counties. 
This project serves County residents across a broad range of communities by focusing on public schools as the primary locations for consumer education, workplace wellness offerings, and farm to school programming. ASAP’s Growing Minds farm to school program has existing connections to all 45 schools across six school districts in the County through active partnership with the child nutrition program. Additionally, Growing Minds staff are actively engaged with educators at 34 schools across  Buncombe County and the City of Asheville. This project would allow us to expand on existing offerings, building more connections across the cafeteria, classroom, and community.</t>
  </si>
  <si>
    <t xml:space="preserve">People served by this project are residents of the historically Black Southside neighborhood. While our project aims to impact the neighborhood as a whole, the most closely located residents live in public housing including Erskine, Walton Street, and Livingston Heights. In particular, families living in Erskine apartments have the easiest walking access to the refrigerator, and Southside Community Farm’s free pantry is located right next to the Erskine apartments on Livingston Street at the Southside Community Orchard. </t>
  </si>
  <si>
    <t xml:space="preserve">This project serves women residing at Transformation Village in Buncombe County. Residents can live at Transformation Village for up to two years while they complete the Steps To Success program and secure permanent housing. ABCCM works with many private landlords in the county to help residents with housing. Phase II of the Transformation Village plan- a multi-story apartment building providing permanent supportive housing is scheduled to begin in June 2023. When completed in Spring 2024, the building will add 104 beds for women and children at Transformation Village, doubling the number of residents. Residents will be recruited from the list of Buncombe County school system students who have been identified as homeless or unsuitably housed. Currently, 541 students are considered homeless in the county school system. </t>
  </si>
  <si>
    <t>The third Food Waste Solutions Summit is open to residents, organizations, and industry leaders from all over Western North Carolina as well as attendees from other parts of the state with an interest in food waste reduction. Ultimately, cross-county collaborative initiatives catalyzed by the Buncombe County-based Summit will have the potential to impact food waste reduction efforts all over WNC and even the state through Food Waste Solutions WNC’s regular participation in statewide networking activities.</t>
  </si>
  <si>
    <t>The core youth served by HHI/UI live, play, pray, and more within historically Black neighborhoods in Asheville - youth served prior to 2023 have resided in Burton Street Neighborhood, Hillcrest Apartments, Shiloh Neighborhood, Pisgah View Apartments, and East End/Valley Street Neighborhood .  HHI/UI also serves non-core youth who are students within Asheville and Buncombe County’s public and private schools, including Claxton Elementary, New Classical Academy, Francene Delaney, French Broad River Academy, Asheville High School, Evergreen Charter School, and Asheville Preschool.</t>
  </si>
  <si>
    <t xml:space="preserve">Our project impacts or serves all residents of the Burton Street Neighborhood of West Asheville.  We specifically serve Black elders in Burton Street and surrounding neighborhoods, as well as in the Southside Community. Our Spring Fling supports vendors who are Black, Indigenous, and People of Color (BIPOC) business owners in the WNC region.  And, since the Peace Gardens have become a destination, visitors and tourists come from across the region/state/nation and around the globe. </t>
  </si>
  <si>
    <t>In the past fiscal year, ACA has partnered with organizations with deep connections in the following geographical locations within Buncombe County:
Hood Huggers International - Burton Street Community in West Asheville
Noir Collective - Downtown Asheville
UNETE - Emma Community in Northwest Asheville, serving middle and highschool students from all over Buncombe County
Lovely Asheville Festival -an annual festival produced in Downtown Asheville and with ongoing activities in South Asheville
ADL Rentals - West Asheville</t>
  </si>
  <si>
    <t>The tree planting and maintenance aspects of the project will focus on working with residents in the Emma community and in Asheville neighborhoods such as Shiloh, Burton Street, South French Broad, East End/Valley Street and Oakley. The project will also engage residents of public housing developments, specifically in the Southside Neighborhood and Hillcrest Apartments. As we recruit participants for the youth TreeKeeper training program, we will target our efforts on young Black, Indigenous and People of Color (BIPOC) individuals who live in low-wealth communities.</t>
  </si>
  <si>
    <t>This program serves the people of Buncombe County. The areas receiving the most services from the Asheville Humane Society's Community Solutions department are the Deaverview (46%) and Emma (20.8%) communities.</t>
  </si>
  <si>
    <t>A-B Tech's Department of Transitional Studies is the primary provider of adult education and English language acquisition services for all residents of Buncombe County.</t>
  </si>
  <si>
    <t>Families served by this project live throughout Buncombe Co., including those unhoused, in shelter facilities, foster care and supportive housing. As of February 2023, 40 of our 70 distribution partner sites are located in Buncombe Co. Given the conservative estimates of DHT of approximately 22% of children &lt;6 and Buncombe Co.'s estimate of 17.4% of children living in poverty, we know an unacceptably high number of children are living in our community with far less than they need to be healthy and thrive. Our partners help us understand this means insufficient food, heat, clothing, shelter and hygiene supplies, causing stress and impossible decisions for parents. As of September 2022, Buncombe Co. has 12,752 children &lt; 5 years old, meaning at a minimum, 2,168 of them are living in poverty with their families. On average in 2022, BNB served more than 1,500 children/month with hygiene essentials. In 2022, 67% of all basic needs items that Babies Need Bottoms distributed in WNC (diapers, wipes, formula, rash cream, underwear, socks, hand sanitizer, lactation support kits) went to families through organizations based in Buncombe County.We are prepared and equipped to continue to expand our presence and purpose in Buncombe Co.</t>
  </si>
  <si>
    <t xml:space="preserve">The Bent Creek Community Park  operates to improve resident well-being (mental health, wellness, and community) of the greater Bent Creek area (Bent Creek, Forest Edge, and South Oaks neighborhoods, Pole Creasman and Wesley Branch roads, and surrounding areas) and the larger Asheville area. However, all are welcome! The Bent Creek Community Park also attracts visitors from various Buncombe County communities due to the park amenities and as a biking hub because of the pump track and access to nearby national forest trails. </t>
  </si>
  <si>
    <t>served rather than just what locations are eligible to be served, if available.
Buncombe County 80%
Madison County 10%
Yancey County 10%</t>
  </si>
  <si>
    <t>The people served by this project live in Buncombe County, North Carolina. Our participants living in Asheville, Candler, Weaverville, Woodfin, Fletcher, and Arden.  We provide business coaching, technical assistance  and the cost of state incorporation and other quickbooks.  At our * river Arts location we provide networking opportunities for Black entrepreneurs in the region. By supporting the growth and development of local businesses, we are contributing to the overall economic prosperity of Asheville and its surrounding areas.</t>
  </si>
  <si>
    <t xml:space="preserve">As an organization, Bountiful Cities serves all of Buncombe County as our gardens are distributed throughout the geographic area. We have a long history of trusted relationship building with leaders and residents within Asheville and Buncombe County Schools, Asheville’s Housing Authority developments as well as with community and organization leaders from Asheville’s legacy neighborhoods. We are currently partnered on urban agriculture and/or food system projects in the Deaverview, Bartlett Arms, Shiloh, Burton Street, East End, and Southside communities, as well as Francine Delany New School for Children, Herring, Hall Fletcher, and Johnston Elementary Schools. Additionally, we are working with residents and neighborhood leaders in support of urban agriculture and food security projects in Montford, WECAN, West Asheville, and Haw Creek. Representatives from all  of these communities are included in our Community Garden Network. Community gardens, urban farming, and food distribution programs provide residents of neighborhoods the opportunity to grow food and access fresh food, increasing food security. These community-based food initiatives can offer a focal point for community gatherings, provide a safe place to interact with peers, offer innumerable environmental benefits, and encourage improved health through greater nutrition and physical activity. </t>
  </si>
  <si>
    <t>In 2023, Produce to the People™served 106,527 individuals from 32,848 households from the following communities:
Black Mountain, Swannanoa, Asheville, Linville Falls, Old Fort, Weaverville, Montreat, Fairview, Barnardsville, Mars Hill, Fletcher, Canton, Biltmore Lake, Candler, Etowah, Arden, Ridgecrest, Leicester, Union Mills, Alexander, Sylva, Clyde, Marion, Rutherfordton, Almond, Roaring Gap, Barnardsville, Hickory, Burnsville, Gerton, Huntersville (NC), Morganton, Montreat, Spruce Pine, Marshall, Nebo, Ellenboro, Landrum, SC, Vilas, Hendersonville, Horseshoe, Bakersville, Winston Salem, Aquone, Raleigh, Beaumont, TX, Mills River, Brevard, Webster, Rosman, Bat Cave, adn Tryon, NC.</t>
  </si>
  <si>
    <t xml:space="preserve">BCS Family Resource Center serves all students and families in our 45 schools.  
We serve all 6 school districts- Erwin, Enka, North Buncombe, Reynolds, Owen and Roberson. </t>
  </si>
  <si>
    <t>This grant will serve all of Buncombe County, particularly residents in low-income and historically marginalized communities. While our primary place of business is at 225 East Chestnut Street , Asheville, NC 28801, our outreach efforts cover all of western North Carolina, with particularly strong connections to a network of family welfare agencies anchored in Buncombe County. CARING has nearly 50 years of experience recruiting families and program participants in communities most at risk of child abuse and neglect. In addition to being a well-known advocate and provider of family services, including respite care, we also recruit caregiver homes capable of providing safe, structured, and developmentally appropriate experiences for at-risk children. CARING for Children is an active member of the Children's Collaborative of Buncombe County (CCBC) which meets monthly to promote public awareness, advocacy, and collaboration of social, mental health, and juvenile justice stakeholders. CARING also actively collaborates with the following community partners to serve the Buncombe County’s needs:
- Asheville Buncombe Community Christian Ministry (ABCCM) 
- Buncombe County Violence Prevention Task Force
- Latinex Steering Committee
- Children's Collaborative of Buncombe County 
- Eblen Charities 
- Our Voice Rape Crisis Center
- YMI Cultural Center
- Helpmate Domestic Violence Awareness Agency
- Homeward Bound
- Mountain Child’s Advocacy Center of Buncombe County</t>
  </si>
  <si>
    <t>Students and families live throughout Asheville City and the southern portion of Buncombe County. Our partner schools from which we recruit new students each year are Ira B. Jones and Avery's Creek Elementary schools, but we have students attending Hall Fletcher, Emma, Francine Delaney, Claxton, Peak, and Isaac Dickson.</t>
  </si>
  <si>
    <t xml:space="preserve">Public sources suppress local firm data, our research uses state-level info. As of 2020, Census data est. NC is home to 186,828 very small businesses (employing less than 20). Despite size, these nascent firms are the heartbeat of the region’s economy and contribute 36.6B in payrolls each year. However, these entrepreneurs have been slow to recover from the pandemic. Harvard’s Opportunity Insights tracker shows 2.4% fewer small firms operating in the state as of Feb 2022 compared to pre-pandemic base period of Jan 2020. We believe the small business ecosystem in Buncombe County and the surrounding area has suffered even more damage than indicated by these statistics. Fall of 2022 we conducted extensive semistructured interviews with 10 small business owners in the service region. Respondents varied in terms of length of time in business, industry, and owner demos, they all indicated facing similar challenges. Our hybrid-thematic data analysis showed all respondents shared common problems accessing training &amp; capital. </t>
  </si>
  <si>
    <t>At its current rate of decline, honeybees are seriously at risk. It would take no more than two consecutive inhospitable seasons to wipe out most of the honeybee colonies in any given area. By identifying the elements of a healthier, stronger habitat, and removing any unnatural threats, CHBR seeks to lessen the risk of colony demise throughout Western North Carolina and beyond, thus strengthening the ecosystem of our food supply. The goal of CHBR is to make our findings easily accessible to anyone in the world.</t>
  </si>
  <si>
    <t>Our service population includes children in grade K-6 in five Buncombe County schools and two Asheville City schools. Additionally, our wraparound services at our Family Resource Center and Afterschool services are available to all children and families in Buncombe County. This could potentially include any of the approximately 48,600 children in Buncombe County under the age of 18 (US Census, 2021), but the children we serve are primarily among the 8,089 who experience poverty (NC Child, 2021).</t>
  </si>
  <si>
    <t>Buncombe County</t>
  </si>
  <si>
    <t>This project, as a health communications initiative, will serve all of Buncombe County. Messaging will be created with and placed in a variety of communities, including communities that are disproportionately affected by substance use and/or less likely to reach out for help because of marginalization. Data from 2017-2020 Register of Deed death records indicate those in manual labor have the highest death rate of any profession, so messaging should be targeted there. Overdose ED visit data from Injury and Violence Prevention show that Black individuals in Buncombe are experiencing a disproportionately high rate compared with the area's general demographics, so messaging should be co-created and disseminated there. And, lastly, the LGBTQ community has a low rate of accessing services locally; this is qualitative data ascertained by our own intake data and discussions with other providers. This follows national trends of LGBTQ+ low mental health care access due to the pathologizing history of the mental health system. Thus, communications which not only plans for messaging, but also identifies safe services for the LGBTQ+ community, are in order for Buncombe County.
Lastly, some messaging, such as radio and social media ads, will reach throughout Buncombe County.</t>
  </si>
  <si>
    <t xml:space="preserve">FYIP will serve Buncombe County, North Carolina, centered around the greater Asheville Area. Youth from both rural and urban communities will have access to services. </t>
  </si>
  <si>
    <t>This project aims to serve pre and postnatal women and their families living in both urban developments in Asheville, as well as women living in more rural areas of Buncombe County where there are often less access to services. By partnering with Verner and Eliada Homes, this project aims to serve families living in Emma, Swannanoa, Black Mountain and Leicester. By partnering with the YWCA and Sistas Caring 4 Sistas, this project aims to serve pre and postnatal families living in the Housing Authority City of Asheville developments (including Southside, Pisgah View, Deaverview, Klondyke and Maplecrest) and other low-income residents of urban Asheville.</t>
  </si>
  <si>
    <t>Residents of Buncombe County, the surrounding WNC area and neighboring states along with visitors from additional states and foreign countries who are invited via various media postings.</t>
  </si>
  <si>
    <t xml:space="preserve">GLA member businesses are located throughout Buncombe County, with a majority located in Asheville. Member businesses provide perks, discounts, and other incentives to people who purchase a Go Local card. In a survey we conducted last fall, 99.9% of our cardholders are locals, living in Buncombe County either full or part-time. Savvy visitors who return here every year for vacation or extended stay will buy the card to use while visiting. 
As we add more local independent businesses and cardholders across Buncombe County, we envision a greater opportunity to serve our mission to preserve and support the local independent businesses of the County, bringing the benefits of creating a more vibrant economy to the entire County.  </t>
  </si>
  <si>
    <t>Buncombe County and The City of Asheville. The client geography served would match our current energy efficiency programs (Energy Savers Network and Blue Horizons Project) to reach about half of clients throughout Buncombe County and half the clients in The City of Asheville.</t>
  </si>
  <si>
    <t xml:space="preserve">H3 Collective serves youth in foster care, their caregivers, and their social workers throughout the western North Carolina region. Our most active County partners are Buncombe, Henderson, Madison, and Transylvania. We actively recruit participants from all WNC Counties. This grant will support youth in foster care in Buncombe County by providing scholarships for them to participate in programming year round. </t>
  </si>
  <si>
    <t>Hammer &amp; Heart serves the most vulnerable homeowners in the Swannanoa Valley, giving priority to elderly, disabled, veteran and single-parent households whose earnings do not exceed 50% of Buncombe County’s median income—and who are also facing urgent home repairs they are unable to address.
Clientele often possess a plethora of concerns, including scarcity of financial resources, physical disabilities, mental health issues and/or generational dysfunctions. Approximately 75% of projects conducted by H&amp;H addressed home repairs for households earning less than 30% of Buncombe County’s median household income. Over 72% of recipients were disabled. To date, nearly 82% have been elderly homeowners, with 100% being over the age of 55. Approximately 36% have faced mental health issues, while 64% have experienced little if any support from relatives.
Of the clients H&amp;H has served, 45% were minority families.</t>
  </si>
  <si>
    <t>Hatch's programming currently extends to entrepreneurs in multiple counties including Buncombe County. Hatch hosted 10 Pitch Parties in 2022, with over 180 participants. The Pitch Parties take place in person in Buncombe County as well as virtually, on a rotating basis. Hatch is able to reach founders in underserved rural areas in this way, as well as meeting in person in the Hatch building.</t>
  </si>
  <si>
    <t xml:space="preserve">Food insecurity is a problem for all residents who are struggling economically in the Asheville area, but the black community is disproportionately affected. This critical scarcity will be only worsened by the discontinued benefits of state and federal programs that were increased of started by the pandemic. The Vine Community Garden seeks to address this problem and needs funds for water supplementation and supplies for preparing and packing for volunteers delivering to community members in need.  </t>
  </si>
  <si>
    <t>This project will serve Buncombe County residents. Helpmate will offer a full spectrum of outreach activities to help community members learn how to form healthy relationships, recognize unhealthy ones, resolve conflicts peacefully, and access victim services when needed.
Helpmate tracks data of the number of domestic violence survivors offered direct victim support by zip code. These data tell us that we serve the highest number of survivors per capita from the 28801 (Asheville) and 28806 (West Asheville) zip codes. The lowest per capita services are provided in the rural areas of the county, most notably the 28711 (Black Mountain), 28730 (Fairview), and 28732 (Fletcher) zip codes, where we serve 50% less survivors per capita. Since most of Fletcher is in Henderson County, those survivors are likely served by SafeLight in Hendersonville. It is unlikely that there are lower incidents of domestic violence in these areas; more likely, survivors in these rural communities are less aware of services that are available. Therefore, Helpmate will focus increased survivor outreach efforts on Black Mountain and Fairview areas.</t>
  </si>
  <si>
    <t>Youth living in historically under-resourced communities—particularly those of color and those who reside in Housing Authority City of Asheville (HACA) communities—are the P.O.D.S. primary population. HACA Family Self Sufficiency (FSS) staff members, the school, or both may identify children who are eligible for the P.O.D.S. program as being academically at-risk and in need of support. 90% of the 113 kids who received services last summer lived in one of the neighborhoods managed by the Asheville Housing Authority. Currently, the afterschool program provides support to 70 students, of whom 95% receive assistance from HACA.</t>
  </si>
  <si>
    <t xml:space="preserve">Mental health counseling clients primarily reside in Buncombe County. Although many clients live in Asheville proper, JFS also has clients who live in Arden, Black Mountain, Candler, Leicester, Mars Hill and Marshall. With the ability to conduct virtual mental health counseling, Buncombe County clients with transportation or other accessibility issues can be treated. JFS also has clients in surrounding counties, particularly in Henderson County, which is made possible by telehealth. </t>
  </si>
  <si>
    <t>We work with K-5 students from low-income homes in Buncombe County. The sites mentioned above serve students from over 21 schools in Buncombe County, Asheville City, and charter schools. A partial list includes: Asheville High, Asheville Middle School, Claxton Elementary, Eblen, Eblen Intermediate, Emma Elementary, Erwin High, Erwin Middle, Francine Delany, Franklin School of Innovation, Haw Creek Elementary, Ira B. Jones Elementary, Isaac Dickson Elementary, Johnston Elementary, Koontz Intermediate, Lucy S Herring Elementary, Montford North Star, Reynolds Middle School, Valley Spring Middle, West Buncombe Elementary, and Woodfin Elementary.</t>
  </si>
  <si>
    <t xml:space="preserve">Project NAF participants reside in the following areas: Central Asheville (zip code 28801); South Central Asheville (28803); in North Asheville (28804 &amp; 28805); in West Asheville (28806); Arden (28704) and East Asheville (28715 and 28730). Current participants reside in the following zip code areas:  30% reside in central Asheville (zip codes 28801, 28802); 5% in South Central Asheville (28803); 7.5 % in North Asheville; 35%; 35% in West Asheville (28806); 15% in Arden; and 7.5 in East Asheville (28715 and 28730). 
The 5 largest ethnic groups in Buncombe County, NC are White (Non-Hispanic) 83.3%; Black or African American (Non-Hispanic) 6.13%; White (Hispanic) 4.46%; Two + (Non-Hispanic) 20.6 %; and Asian (Non-Hispanic) 1.24%. (DATA USA: Buncombe County).
See data below for Buncombe County’s Racial Composition. (2020 Census).
Race                                                 Number                      Percentage
White                                                 214,862               79.74%
Black/African American                       15,017                        5.57%
Project NAF participants receive or are eligible to receive one or more of the following benefits: food stamps, Medicaid, and/or housing subsidies—indicating living below poverty level. </t>
  </si>
  <si>
    <t>These services made possible by the project will be available to all Buncombe County residents. In addition, we will tailor outreach to communities throughout the County with vibrant Latino populations such as the Emma area. As an organization, we are committed to being a collaborative partner, respecting the nuances and unique characteristics of each local community we serve and incorporating into our approach. We will engage existing community partners in outreach and marketing to ensure that these opportunities reach those that would benefit from the services within our Latino Entrepreneurship Program. 
Existing partnerships with Western Women’s Business Center, Asheville Chamber of Commerce Latinx Business Council and the Latino Steering Committee create a support network for building relationships and accessing complimentary services. Participants, along with our graduates of prior programs, will have the opportunity to participate in monthly networking events. These opportunities will help grow their network and also connect them with peers who are facing the same challenges.</t>
  </si>
  <si>
    <t>All Buncombe County residents are eligible for free parenting classes and adult education on how to recognize and respond to child abuse. All of Mountain Child Advocacy's services are free of charge, so there is no cost barrier to participation. The education and prevention program covers as much of the county as possible, and the Community Educator travels all over the county to make group presentations. The clinical office and the Community Educator's office at the FJC are accessible to public transportaion. We have not tracked where participants live, but we could do so for the grant reports.</t>
  </si>
  <si>
    <t>The majority of students served by this project live throughout Asheville and Buncombe County.  Most of the students we serve live in affordable housing communities throughout the county and city.  We serve students living throughout west Asheville, including Deaverview and Woodridge communities.  We also serve students from Pisgah View, Hillcrest, and Maple Crest communities as well as the South Slope.</t>
  </si>
  <si>
    <t>We are pleased to report that the analysis of Buncombe County clients served from 7/1/2021 – 2/5/2023 shows that 31% (nearly one in three) live outside the City of Asheville. This breaks down as 8% Candler, 7% Arden, 6% Swannanoa/Black Mountain, 5% Weaverville, 3% Leicester, and a combined 3% from Alexander, Barnardsville, Fletcher, and Fairview.  Of the Buncombe County clients who live in Asheville, those from West Asheville represent the largest percentage at 23%, followed by 16% from Downtown, 13% from South Asheville, 9% North Asheville and 8% East Asheville.</t>
  </si>
  <si>
    <t>While Organic Growers School does support farmers, growers and sustainability seekers from across WNC, Buncombe County is the highest represented county in WNC for OGS Farmer Program participants. Due to the nature of farming and its land requirements, the majority of the growers we serve are rural residents, with some farming taking place in and around more urban sectors like Asheville and Weaverville. As an example, current OGS’s WNC CRAFT Farmer Network members from Buncombe County are farming in the communities of Arden, Fairview, Asheville, Leicester, Alexander, Black Mountain, Swananaoa, and Barnardsville.</t>
  </si>
  <si>
    <t>We provide services to sexual violence survivors in Buncombe County and Human Trafficking survivors in Buncombe, McDowell, and Transylvania Counties. So far, this current year (July 2022 – December 2022), 79% of survivors receiving counseling or peer support groups have been from Buncombe County.</t>
  </si>
  <si>
    <t>Asheville City and Buncombe County - at-risk youth who are suspended from their home school(s), short-term and long-term suspensions; within this number, those who wish not to return to school will be guided through the process of alternative placement--i.e. GED, ABTECH support programs.  The highest rate of suspended youth are minority students, especially Black males.</t>
  </si>
  <si>
    <t>Many of Pisgah Legal Services’ Homelessness Prevention Program’s clients live in subsidized housing and, if evicted, would have an eviction on their records. They would lose their housing vouchers, making it nearly impossible to find another place to live. Other clients own their own homes throughout the county, but struggle to make their mortgage payments as costs rise for other basic needs.</t>
  </si>
  <si>
    <t>Pisgah Legal Services provides free civil-legal services to low-income immigrants in Western North Carolina through our Justice for All Program. Buncombe County has the highest immigrant population in the region. Strategic Partnership funding will only be used to help clients living across Buncombe County</t>
  </si>
  <si>
    <t xml:space="preserve">We are located in downtown Asheville and have many people that come from Asheville and Enka Candler.. We also serve patients in Morganton, Marion, Hickory, Hendersonville, Mars Hill, Weaverville, Burnsville, Spruce Pine, Cherokee, Maggie Valley, Robbinsville, Waynesville, Rutherfordton. </t>
  </si>
  <si>
    <t>The people who are served by the Government Accountability Project (GAP) live in the City of Asheville and Buncombe County. GAP’s team advocates for both City and County governments to demonstrate their commitment to move toward racial justice. According to the 2020 United States Census, there are approximately 15,957 African Americans within the City of Asheville and Buncombe County. GAP’s team leaders and volunteers will focus its efforts on engaging and educating this population. The primary locations of those who benefit from this advocacy work include, but are not limited to, the Hillcrest, Pisgah View, Klondyke, Dearview, and each of the historically African American neighborhoods - Burton Street, East End Valley Street, and Shiloh communities. Using the organization’s growing email list and social media efforts, the team will endeavor to reach the African American population who live in scattered areas of Buncombe County.</t>
  </si>
  <si>
    <t>The majority of students served by this project live in Buncombe County, and the majority of students identifying as Black, reside in high-concentrations of poverty or low-income, like our local housing communities.
R2S school partners largely cover the west, central and North Asheville areas, where students live in HACA housing communities, including Deaverview, Livingston Heights, Pisgah View Apartments, Klondyke, Maplecrest, and Hillcrest.</t>
  </si>
  <si>
    <t>Our Reconnect training and coaching is directly to staff and partners of the FJC. However, the tools they will be provided to use with themselves and directly those the serve through the FJC will be impacting  Buncombe County and surrounding areas. Buncombe County, North Carolina encompasses an area of 660 square miles with an estimated population of 261,191 as of July 2019. The City of Asheville is the county seat, with a population of 92,870 as of July 2019. Other municipalities in the county include: Town of Biltmore Forest; Town of Black Mountain; Town of Montreat; Town of Weaverville and Town of Woodfin. Buncombe County is the project’s primary service area but victims from surrounding, rural mountain communities may be served as well.</t>
  </si>
  <si>
    <t>The Town of Black Mountain lies in the extreme eastern edge of Buncombe County, in a region that has experienced less development of public and private amenities and has a much smaller tax base compared to other areas of the county, such as South Asheville or West Asheville. Yet the Swannanoa River has seen pollution levels rise in response to unmitigated stormwater impacts in recent years, as reflected in its recent listing as Impaired on the state’s list of 303(d) streams (a label derived from the paragraph in the Clean Water Act). The town’s position in the landscape means it has a major role to play in bringing the Swannanoa River into compliance with this federal law. The town recognizes the importance of achieving this aim, and welcomes RiverLink’s offer to deliver the proposed workshop series and materials to participating landowners. Please see the attached letter of support.</t>
  </si>
  <si>
    <t xml:space="preserve">We primarily serve those living in Buncombe County but will also serve those from surrounding counties who fit our scope. We receive referrals from many service providers across the region, including: ABCCM, BC Community Paramedics, BeLoved, Homeward Bound, Mission Hospital, the Veterans Administration, HIAC, ADACT, Our VOICE, JAMS and others. Preliminary data shows that the majority of those served had been in the Buncombe County area for the past 30 days: 54% of those served were in Buncombe County and 69% were from North Carolina. One family had recently moved to Buncombe County from Texas after the father was offered a job in Arden. </t>
  </si>
  <si>
    <t>The Listening Line serves a population of mostly rural constituents in the Appalachian region of Western North Carolina. It also directly addresses the frontlines of the twin crises of housing and food insecurity in Asheville’s urban center and the 828 area code. Its design reduces requests on overextended crisis services like RHA as well as  local emergency phone systems by offering critical support and precontemplation intervention for callers prior to crisis. The project serves not just callers in distress, but also the overextended and under-resourced staff of Buncombe County’s existing crisis services. The project emerged as much from the demands of crisis line staff as from Buncombe County’s traditionally underserved constituents.  
This service reaches those for whom commuting into town for in-person support is unfeasible for any reason—be it disability, financial hardship, time limitations, transportation barriers, etc. The Listening Line’s remote, decentralized nature allows for broad application of services irrespective of geographical location. Anyone with access to a phone has access to this service: both for calling and volunteering. This includes those unable to access a smartphone and download an app. In close collaboration with Sunrise and with direct support from BCHHS in 2021, SeekHealing developed this software in-house to facilitate ease of access on both ends of the Listening Line.</t>
  </si>
  <si>
    <t>The area of Shiloh is 240 aces and is located in Buncombe County and South Asheville its zoning is both residential and commercial for City of Asheville. 
The population we served in Shiloh are the 5699 residents as cited in the 2020 census.</t>
  </si>
  <si>
    <t>Enter the Forest’s plan is to spread tourism’s financial benefits to residents of the county by hiring and training a local and diverse staff, and by serving locals with limited resources through their participation in the experiences.
As this is the first year, data about who is actually served is pending launch.</t>
  </si>
  <si>
    <t xml:space="preserve">Buncombe County residents in typical range of 150-200% below poverty, those living in areas where there are service deserts or are in hard to reach areas, and adults in households with an average income of approximately $1,000/month. The people we serve are everywhere within the county - the 50 to 59 year olds who may still be working and/or fall within a wealth gap as well as those who are retired and/or disabled on fixed incomes. More than 30% of the needs we've identified through our call logs and service tracking database exist in areas like Candler and we have full time service coordinators in HUD housing (Battery Park and Vanderbilt Apartments) that allows us to introduce resources directly. Not all of those individuals meet the criteria for aging service funding. The problem is widespread that other programs are not able to grow to meet this need with a capable workforce ready to serve with subject matter expertise that continue to do home visits, meeting clients right where they are. We would also have specific focus areas at Parks &amp; Rec sites, including the four senior dining sites where we host congregate meals through our partners. We would be attentive to community partners in rural areas where we have existing relationships, particularly in Sandy Mush and Fairview. We would work with naturally occurring middle-income retirement neighborhoods, such as The Cloisters. We would revisit Hillcrest, Laurelwood, Givens Gerber Park and other units that have partners. </t>
  </si>
  <si>
    <t xml:space="preserve">The Hundred Movement serves survivors of sex trafficking across the state of North Carolina, however 69% of our current clients live in Buncombe County. Survivors of sex trafficking often do not have stable housing and utilize various domestic violence or homeless shelters in the area. The survivors that The Hundred Movement is currently serving are mainly located in the downtown area or West Asheville.  </t>
  </si>
  <si>
    <t>The people served live all over Buncombe County.  About half of participants are from City of Asheville zip codes, and half from non-City zip codes in the County.</t>
  </si>
  <si>
    <t>The people served by this particular project are all users of public spaces within Buncombe County. The locations selected are to maximize the reach of the program and to provide easy access for syringe disposal both for people who use drugs as well as residents who need a safe location to dispose of syringes they encounter.
Given the intent of the project, it is fair to say that the people served by the project (all Buncombe County residents) are spread throughout the entire county. While residency is one function, the nature of the program will improve the appearance of Buncombe County’s public facilities and provide an additional layer of safety for all residents.
Given the prominence of Buncombe County’s recreation facilities in local tourism efforts, this project also contributes to positive perceptions and experiences of those visiting the County for sports tournaments and other regional events.
Of particular concern is providing means of safe disposal in these areas given the presence of children who may not be directly supervised encountering syringe litter. The protection of children from the stated risk is of paramount concern and this is a very “low hanging fruit” in providing a critical reduction in inadvertent exposure to children to syringe wastes.</t>
  </si>
  <si>
    <t>HOPE 4 the Future serves any family with elementary to high school age youth that reaches out and commits to the program. Participants are majority Black youth (97%), most living in HUD housing developments, like Deaverview, Hillcrest and Pisgah View or other low-wealth neighborhoods in proximity to increased violence.   
Students’ development and the observance of that growth by peers, family, and community members has allowed the program to organically spread to geographic  and cultural pockets of the community that are historically left behind.</t>
  </si>
  <si>
    <t xml:space="preserve">The majority of Buncombe County people served by UNETE’s Front Line Responders (FLRs) are from or near the community where the services are taking place- for example, residents from the Emma community in West Asheville attend the food distribution at EMMA UMCA, while residents from Woodfin, Weaverville, and North Buncombe are the majority of people attending the Woodfin Community Center’s food distribution site. Both of these sites serve a primarily Latinx population, comprised of families with children and fewer residents over the age of 65, Our work in South Asheville at the Skyland UMC market and the ABCCM south in Arden also includes a significant Latinix population, drawing on residents from nearby mobile home parks. 
However, UNETE’s data shows that many people who access services from UNETE’s Front Line Responders live at different zip codes than the ones where the services are taking place. Low income families and individuals in need of food and additional services are willing to travel or secure rides to a food distribution site that is not necessarily close to where they live or work if it is offered at a time that fits their work or childcare schedule. </t>
  </si>
  <si>
    <t>Any rising high school sophomore, junior, or senior is eligible to participate in our Pre-College Programs.  We have students from across the nation participate with the vast majority of students that participate living in North Carolina (and a large percentage living within Buncombe County).  Listed below is the breakdown of locations where students live that participated in our 2022 Summer Pre-College Programs (some students participated in multiple programs):
STUDENT LOCATION AND NUMBER OF STUDENTS THAT PARTICIPATED IN 2022:
Arkansas - 1 student
California - 1 student
Florida - 1 student
Georgia - 1 student
Illinois - 2 students
Kentucky - 1 student
Louisiana - 1 student
New York - 2 students
North Carolina - 87 students (20 of the 87 students live in Buncombe County)
Oklahoma - 1 student
Pennsylvania - 1 student
South Carolina - 1 student
Tennessee - 6 students
Texas - 1 student
Virginia - 1 student</t>
  </si>
  <si>
    <t>This grant will support ventures headquartered in Buncombe County.</t>
  </si>
  <si>
    <t xml:space="preserve">All participants in this project will be residents of Buncombe County engaged in programming with Cooperativa La Milpa, the YMI Cultural Center, or the Buncombe County Nurse Family Partnership.
By using these three organizations’ previous referrals to Working Wheels as a guide, we can estimate more specifically where the people who will be served by this project live.
65% live in Buncombe County and outside the Asheville city limits. 
35% live in Buncombe County and within the Asheville city limits. 
The YMI Cultural Center and Cooperativa La Milpa are part of a Buncombe County Recovery Funding grant that Working Wheels received in 2021. They have been so active in sending qualified referrals for vehicle repairs that even though there is still time remaining in the Recovery Funding grant agreement, the funds for these two organizations will be depleted by April. Nurse Family Partnership is a Working Wheels Purchase Program partner whose clients could greatly benefit from having access to discounted repairs. </t>
  </si>
  <si>
    <t xml:space="preserve">The majority of patients currently enrolled in Project Access live within the Asheville city limits. A quarter live within zip code 28806, 9% live in zip code 28803, and 6% live in 28801. Less than 1% live in 28804 and 28805. The next most common area where current Project Access patients live is the Enka – Candler area of zip code 28175, with 9% of patients living there, followed by Arden, with 8% of patients living in Arden. The rest of the Project Access patients live throughout Buncombe County, with 1% or less living in each of those zip codes. </t>
  </si>
  <si>
    <t xml:space="preserve">Scholars served by this project live in the City of Asheville and other communities across Buncombe County. Those communities include public and low income or income based housing.  They are K-12 students that attend Buncombe County schools, Asheville City schools and area charter schools - altogether, YTL supports scholars across 21 county,  city,  and charter schools. YTL currently serves scholars at Emma Elementary,  Haw Creek Elementary, Johnston Elementary, Sand Hill Venable Elementary, Woodfin Elementary,  Eblen Intermediate, Kontz, Reynolds Middle School, Valley Springs, and Erwin Middle and High School in Buncombe County.  In addition, YTL serves scholars attending Claxton Elementary, Ira B. Jones Elementary, Isaac Dickson Elementary, Lucy Herring Elementary, Montford North Star Academy and Asheville Middle and High School. YTL also  serves scholars at Francine Delaney New School and Franklin School of Innovation.  </t>
  </si>
  <si>
    <t>The YWCA is located centrally in Census Tract 9 in Asheville, and many of the organization’s participants come from our neighborhood and the surrounding Asheville area. However, LAP is a unique program at the YWCA, as the program primarily targets demographics who are unable to travel and who live on-site at the recovery centers or correctional facilities. LAP currently offers classes at the following locations: 
Swain Recovery Center
Western Correction Center for Women
Current LAP partners as well as several partnerships we are in the process of building are located in Buncombe County. However, it is possible that the program expands beyond Buncombe County limits depending on potential partner interest. In the coming months, we plan to implement services at additional correctional facilities (including the Buncombe County Jail) and recovery centers that have expressed a desire for LAP programming. Added partners will also receive on-site program facilitation.</t>
  </si>
  <si>
    <t>The majority of MotherLove participants are teen moms from Buncombe County, enrolled in either Buncombe County Schools or Asheville City Schools. Of the moms served last year, 79% attended Buncombe County Schools, 14% were enrolled in Asheville City Schools, and 7% were residents of Henderson County.</t>
  </si>
  <si>
    <t>YWCA of Asheville and Western North Carolina  - Light A Path</t>
  </si>
  <si>
    <t xml:space="preserve">1. WNC LGBTQ+ COMMUNITY 
Our primary focus is on serving the 85,000+ members of the LGBTQ+ community. They can use the portal to find information about welcoming employers, groups, schools, community services, healthcare, and groups. 
2. LOCAL BUSINESSES AND COMMUNITY SERVICES 
The portal will also support local businesses and community services who want to engage in outreach to the community. In rural communities, it can be difficult to get the word out. A portal offers an ideal solution. 
3. TOURISTS / RELOCATORS 
In this phase of the project, we want to build resources that are targeted at people who are visiting or considering a visit to Asheville. </t>
  </si>
  <si>
    <t>% of Apps funded</t>
  </si>
  <si>
    <t xml:space="preserve">Amount Requested </t>
  </si>
  <si>
    <t>different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</si>
</sst>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quot;$&quot;#,##0.00"/>
    <numFmt numFmtId="165" formatCode="_(&quot;$&quot;* #,##0_);_(&quot;$&quot;* \(#,##0\);_(&quot;$&quot;* &quot;-&quot;??_);_(@_)"/>
    <numFmt numFmtId="166" formatCode="&quot;$&quot;#,##0"/>
    <numFmt numFmtId="167" formatCode="&quot;$&quot;#,###,&quot; K&quot;"/>
    <numFmt numFmtId="168" formatCode="0.0000"/>
  </numFmts>
  <fonts count="12" x14ac:knownFonts="1">
    <font>
      <sz val="10"/>
      <name val="Arial"/>
      <family val="2"/>
    </font>
    <font>
      <sz val="10"/>
      <color indexed="8"/>
      <name val="Arial"/>
      <family val="2"/>
    </font>
    <font>
      <b/>
      <sz val="9"/>
      <color rgb="FF434343"/>
      <name val="Arial"/>
      <family val="2"/>
    </font>
    <font>
      <b/>
      <sz val="14"/>
      <name val="Arial"/>
      <family val="2"/>
    </font>
    <font>
      <b/>
      <u/>
      <sz val="10"/>
      <name val="Arial"/>
      <family val="2"/>
    </font>
    <font>
      <sz val="10"/>
      <name val="Arial"/>
      <family val="2"/>
    </font>
    <font>
      <b/>
      <sz val="10"/>
      <name val="Arial"/>
      <family val="2"/>
    </font>
    <font>
      <b/>
      <u/>
      <sz val="10"/>
      <color indexed="8"/>
      <name val="Arial"/>
      <family val="2"/>
    </font>
    <font>
      <b/>
      <sz val="10"/>
      <color indexed="8"/>
      <name val="Arial"/>
      <family val="2"/>
    </font>
    <font>
      <b/>
      <sz val="26"/>
      <name val="Arial"/>
      <family val="2"/>
    </font>
    <font>
      <b/>
      <sz val="14"/>
      <color theme="9"/>
      <name val="Arial"/>
      <family val="2"/>
    </font>
    <font>
      <b/>
      <sz val="10"/>
      <color theme="1"/>
      <name val="Arial"/>
      <family val="2"/>
    </font>
  </fonts>
  <fills count="7">
    <fill>
      <patternFill patternType="none"/>
    </fill>
    <fill>
      <patternFill patternType="gray125"/>
    </fill>
    <fill>
      <patternFill patternType="solid">
        <fgColor indexed="4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theme="4" tint="0.79998168889431442"/>
      </patternFill>
    </fill>
  </fills>
  <borders count="15">
    <border>
      <left/>
      <right/>
      <top/>
      <bottom/>
      <diagonal/>
    </border>
    <border>
      <left style="thin">
        <color rgb="FF999999"/>
      </left>
      <right/>
      <top style="thin">
        <color rgb="FF999999"/>
      </top>
      <bottom/>
      <diagonal/>
    </border>
    <border>
      <left style="thin">
        <color rgb="FF999999"/>
      </left>
      <right/>
      <top/>
      <bottom/>
      <diagonal/>
    </border>
    <border>
      <left/>
      <right style="thin">
        <color rgb="FF999999"/>
      </right>
      <top style="thin">
        <color rgb="FF999999"/>
      </top>
      <bottom/>
      <diagonal/>
    </border>
    <border>
      <left/>
      <right style="thin">
        <color rgb="FF999999"/>
      </right>
      <top/>
      <bottom/>
      <diagonal/>
    </border>
    <border>
      <left/>
      <right/>
      <top style="thin">
        <color rgb="FF999999"/>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4" tint="0.39997558519241921"/>
      </bottom>
      <diagonal/>
    </border>
    <border>
      <left/>
      <right/>
      <top style="thin">
        <color theme="4" tint="0.39997558519241921"/>
      </top>
      <bottom/>
      <diagonal/>
    </border>
    <border>
      <left style="thin">
        <color rgb="FF999999"/>
      </left>
      <right style="thin">
        <color rgb="FF999999"/>
      </right>
      <top/>
      <bottom/>
      <diagonal/>
    </border>
  </borders>
  <cellStyleXfs count="3">
    <xf numFmtId="0" fontId="0" fillId="0" borderId="0">
      <alignment vertical="center"/>
    </xf>
    <xf numFmtId="44" fontId="5" fillId="0" borderId="0" applyFont="0" applyFill="0" applyBorder="0" applyAlignment="0" applyProtection="0"/>
    <xf numFmtId="9" fontId="5" fillId="0" borderId="0" applyFont="0" applyFill="0" applyBorder="0" applyAlignment="0" applyProtection="0"/>
  </cellStyleXfs>
  <cellXfs count="82">
    <xf numFmtId="0" fontId="0" fillId="0" borderId="0" xfId="0">
      <alignment vertical="center"/>
    </xf>
    <xf numFmtId="0" fontId="2" fillId="2" borderId="0" xfId="0" applyFont="1" applyFill="1" applyAlignment="1">
      <alignment horizontal="center" vertical="center"/>
    </xf>
    <xf numFmtId="0" fontId="1" fillId="0" borderId="0" xfId="0" applyFont="1" applyFill="1" applyAlignment="1">
      <alignment horizontal="left" vertical="center"/>
    </xf>
    <xf numFmtId="164" fontId="1" fillId="0" borderId="0" xfId="0" applyNumberFormat="1" applyFont="1" applyFill="1" applyAlignment="1">
      <alignment horizontal="right" vertical="center"/>
    </xf>
    <xf numFmtId="0" fontId="1" fillId="0" borderId="0" xfId="0" applyNumberFormat="1" applyFont="1" applyFill="1" applyAlignment="1">
      <alignment horizontal="right" vertical="center"/>
    </xf>
    <xf numFmtId="0" fontId="0" fillId="0" borderId="0" xfId="0" applyFill="1">
      <alignment vertical="center"/>
    </xf>
    <xf numFmtId="10" fontId="1" fillId="0" borderId="0" xfId="0" applyNumberFormat="1" applyFont="1" applyFill="1" applyAlignment="1">
      <alignment horizontal="right" vertical="center"/>
    </xf>
    <xf numFmtId="0" fontId="0" fillId="0" borderId="1" xfId="0" applyBorder="1">
      <alignment vertical="center"/>
    </xf>
    <xf numFmtId="0" fontId="0" fillId="0" borderId="2" xfId="0" applyBorder="1">
      <alignment vertical="center"/>
    </xf>
    <xf numFmtId="44" fontId="0" fillId="0" borderId="1" xfId="0" applyNumberFormat="1" applyBorder="1">
      <alignment vertical="center"/>
    </xf>
    <xf numFmtId="44" fontId="0" fillId="0" borderId="2" xfId="0" applyNumberFormat="1" applyBorder="1">
      <alignment vertical="center"/>
    </xf>
    <xf numFmtId="10" fontId="0" fillId="0" borderId="5" xfId="0" applyNumberFormat="1" applyBorder="1" applyAlignment="1">
      <alignment horizontal="center" vertical="center"/>
    </xf>
    <xf numFmtId="0" fontId="0" fillId="0" borderId="3" xfId="0" applyNumberFormat="1" applyBorder="1" applyAlignment="1">
      <alignment horizontal="center" vertical="center"/>
    </xf>
    <xf numFmtId="10" fontId="0" fillId="0" borderId="0" xfId="0" applyNumberFormat="1" applyAlignment="1">
      <alignment horizontal="center" vertical="center"/>
    </xf>
    <xf numFmtId="0" fontId="0" fillId="0" borderId="4" xfId="0" applyNumberFormat="1" applyBorder="1" applyAlignment="1">
      <alignment horizontal="center"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wrapText="1"/>
    </xf>
    <xf numFmtId="10" fontId="0" fillId="0" borderId="0" xfId="0" applyNumberFormat="1" applyBorder="1" applyAlignment="1">
      <alignment horizontal="center" vertical="center"/>
    </xf>
    <xf numFmtId="44" fontId="0" fillId="3" borderId="2" xfId="0" applyNumberFormat="1" applyFill="1" applyBorder="1">
      <alignment vertical="center"/>
    </xf>
    <xf numFmtId="0" fontId="0" fillId="0" borderId="0" xfId="0" applyBorder="1">
      <alignment vertical="center"/>
    </xf>
    <xf numFmtId="0" fontId="0" fillId="0" borderId="0" xfId="0" applyNumberFormat="1" applyBorder="1" applyAlignment="1">
      <alignment horizontal="center" vertical="center"/>
    </xf>
    <xf numFmtId="0" fontId="8" fillId="0" borderId="0" xfId="0" applyFont="1" applyFill="1" applyAlignment="1">
      <alignment horizontal="left" vertical="center"/>
    </xf>
    <xf numFmtId="44" fontId="0" fillId="0" borderId="8" xfId="0" applyNumberFormat="1" applyBorder="1">
      <alignment vertical="center"/>
    </xf>
    <xf numFmtId="9" fontId="0" fillId="0" borderId="9" xfId="0" applyNumberFormat="1" applyBorder="1">
      <alignment vertical="center"/>
    </xf>
    <xf numFmtId="44" fontId="0" fillId="3" borderId="8" xfId="0" applyNumberFormat="1" applyFill="1" applyBorder="1">
      <alignment vertical="center"/>
    </xf>
    <xf numFmtId="44" fontId="6" fillId="5" borderId="6" xfId="1" applyFont="1" applyFill="1" applyBorder="1" applyAlignment="1">
      <alignment vertical="center"/>
    </xf>
    <xf numFmtId="0" fontId="6" fillId="5" borderId="7" xfId="0" applyFont="1" applyFill="1" applyBorder="1">
      <alignment vertical="center"/>
    </xf>
    <xf numFmtId="44" fontId="6" fillId="5" borderId="8" xfId="0" applyNumberFormat="1" applyFont="1" applyFill="1" applyBorder="1">
      <alignment vertical="center"/>
    </xf>
    <xf numFmtId="0" fontId="6" fillId="5" borderId="9" xfId="0" applyFont="1" applyFill="1" applyBorder="1">
      <alignment vertical="center"/>
    </xf>
    <xf numFmtId="0" fontId="6" fillId="5" borderId="8" xfId="0" applyFont="1" applyFill="1" applyBorder="1">
      <alignment vertical="center"/>
    </xf>
    <xf numFmtId="0" fontId="7" fillId="5" borderId="8" xfId="0" applyFont="1" applyFill="1" applyBorder="1" applyAlignment="1">
      <alignment horizontal="left" vertical="center"/>
    </xf>
    <xf numFmtId="0" fontId="1" fillId="5" borderId="8" xfId="0" applyFont="1" applyFill="1" applyBorder="1" applyAlignment="1">
      <alignment horizontal="left" vertical="center"/>
    </xf>
    <xf numFmtId="0" fontId="0" fillId="5" borderId="10" xfId="0" applyFill="1" applyBorder="1">
      <alignment vertical="center"/>
    </xf>
    <xf numFmtId="0" fontId="0" fillId="5" borderId="11" xfId="0" applyFill="1" applyBorder="1">
      <alignment vertical="center"/>
    </xf>
    <xf numFmtId="0" fontId="4" fillId="4" borderId="8" xfId="0" applyFont="1" applyFill="1" applyBorder="1">
      <alignment vertical="center"/>
    </xf>
    <xf numFmtId="0" fontId="4" fillId="4" borderId="9" xfId="0" applyFont="1" applyFill="1" applyBorder="1">
      <alignment vertical="center"/>
    </xf>
    <xf numFmtId="44" fontId="0" fillId="0" borderId="0" xfId="0" applyNumberFormat="1" applyFill="1" applyBorder="1">
      <alignment vertical="center"/>
    </xf>
    <xf numFmtId="9" fontId="6" fillId="5" borderId="9" xfId="2" applyFont="1" applyFill="1" applyBorder="1" applyAlignment="1">
      <alignment vertical="center"/>
    </xf>
    <xf numFmtId="0" fontId="0" fillId="0" borderId="0" xfId="0" pivotButton="1">
      <alignment vertical="center"/>
    </xf>
    <xf numFmtId="0" fontId="0" fillId="0" borderId="0" xfId="0" applyAlignment="1">
      <alignment horizontal="left" vertical="center"/>
    </xf>
    <xf numFmtId="42" fontId="0" fillId="0" borderId="0" xfId="0" applyNumberFormat="1">
      <alignment vertical="center"/>
    </xf>
    <xf numFmtId="166" fontId="3" fillId="0" borderId="0" xfId="1" applyNumberFormat="1" applyFont="1" applyAlignment="1">
      <alignment vertical="center"/>
    </xf>
    <xf numFmtId="9" fontId="0" fillId="0" borderId="0" xfId="0" applyNumberFormat="1">
      <alignment vertical="center"/>
    </xf>
    <xf numFmtId="44" fontId="0" fillId="0" borderId="0" xfId="0" applyNumberFormat="1" applyFill="1" applyBorder="1" applyAlignment="1">
      <alignment horizontal="center" vertical="center"/>
    </xf>
    <xf numFmtId="0" fontId="10" fillId="0" borderId="0" xfId="0" applyFont="1">
      <alignment vertical="center"/>
    </xf>
    <xf numFmtId="168" fontId="0" fillId="0" borderId="0" xfId="0" applyNumberFormat="1" applyAlignment="1">
      <alignment horizontal="center" vertical="center"/>
    </xf>
    <xf numFmtId="0" fontId="0" fillId="0" borderId="0" xfId="0" pivotButton="1" applyAlignment="1">
      <alignment vertical="center" wrapText="1"/>
    </xf>
    <xf numFmtId="0" fontId="0" fillId="0" borderId="0" xfId="0" applyAlignment="1">
      <alignment vertical="center" wrapText="1"/>
    </xf>
    <xf numFmtId="9" fontId="0" fillId="0" borderId="0" xfId="2" applyFont="1" applyBorder="1" applyAlignment="1">
      <alignment horizontal="center" vertical="center"/>
    </xf>
    <xf numFmtId="165" fontId="0" fillId="0" borderId="0" xfId="1" applyNumberFormat="1" applyFont="1" applyAlignment="1">
      <alignment vertical="center"/>
    </xf>
    <xf numFmtId="44" fontId="0" fillId="0" borderId="10" xfId="0" applyNumberFormat="1" applyBorder="1">
      <alignment vertical="center"/>
    </xf>
    <xf numFmtId="9" fontId="0" fillId="0" borderId="11" xfId="0" applyNumberForma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ill="1" applyAlignment="1">
      <alignment horizontal="left" vertical="center"/>
    </xf>
    <xf numFmtId="165" fontId="0" fillId="0" borderId="0" xfId="0" applyNumberFormat="1" applyFill="1">
      <alignment vertical="center"/>
    </xf>
    <xf numFmtId="0" fontId="0" fillId="0" borderId="0" xfId="0" pivotButton="1" applyFill="1">
      <alignment vertical="center"/>
    </xf>
    <xf numFmtId="0" fontId="0" fillId="0" borderId="0" xfId="0" pivotButton="1" applyFill="1" applyAlignment="1">
      <alignment vertical="center" wrapText="1"/>
    </xf>
    <xf numFmtId="0" fontId="11" fillId="6" borderId="12" xfId="0" applyFont="1" applyFill="1" applyBorder="1" applyAlignment="1">
      <alignment vertical="center" wrapText="1"/>
    </xf>
    <xf numFmtId="165" fontId="11" fillId="6" borderId="13" xfId="1" applyNumberFormat="1" applyFont="1" applyFill="1" applyBorder="1" applyAlignment="1">
      <alignment vertical="center"/>
    </xf>
    <xf numFmtId="165" fontId="0" fillId="5" borderId="0" xfId="1" applyNumberFormat="1" applyFont="1" applyFill="1" applyAlignment="1">
      <alignment vertical="center"/>
    </xf>
    <xf numFmtId="0" fontId="0" fillId="0" borderId="0" xfId="0" applyFill="1" applyAlignment="1">
      <alignment horizontal="center" vertical="center" wrapText="1"/>
    </xf>
    <xf numFmtId="0" fontId="11" fillId="6" borderId="12" xfId="0" applyFont="1" applyFill="1" applyBorder="1" applyAlignment="1">
      <alignment horizontal="center" vertical="center" wrapText="1"/>
    </xf>
    <xf numFmtId="0" fontId="0" fillId="0" borderId="0" xfId="0" applyNumberFormat="1" applyFill="1" applyAlignment="1">
      <alignment horizontal="center" vertical="center"/>
    </xf>
    <xf numFmtId="0" fontId="0" fillId="5" borderId="0" xfId="0" applyNumberFormat="1" applyFill="1" applyAlignment="1">
      <alignment horizontal="center" vertical="center"/>
    </xf>
    <xf numFmtId="0" fontId="11" fillId="6" borderId="13" xfId="0" applyNumberFormat="1" applyFont="1" applyFill="1" applyBorder="1" applyAlignment="1">
      <alignment horizontal="center" vertical="center"/>
    </xf>
    <xf numFmtId="9" fontId="0" fillId="5" borderId="0" xfId="2" applyFont="1" applyFill="1" applyAlignment="1">
      <alignment horizontal="center" vertical="center"/>
    </xf>
    <xf numFmtId="9" fontId="11" fillId="6" borderId="13" xfId="0" applyNumberFormat="1" applyFont="1" applyFill="1" applyBorder="1" applyAlignment="1">
      <alignment horizontal="center" vertical="center"/>
    </xf>
    <xf numFmtId="0" fontId="0" fillId="0" borderId="14" xfId="0" applyBorder="1">
      <alignment vertical="center"/>
    </xf>
    <xf numFmtId="44" fontId="0" fillId="0" borderId="2" xfId="1" applyFont="1" applyBorder="1" applyAlignment="1">
      <alignment vertical="center"/>
    </xf>
    <xf numFmtId="0" fontId="0" fillId="0" borderId="2" xfId="0" applyFill="1" applyBorder="1">
      <alignment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1" fillId="5" borderId="8" xfId="0" applyFont="1" applyFill="1" applyBorder="1" applyAlignment="1">
      <alignment horizontal="left" vertical="center" wrapText="1"/>
    </xf>
    <xf numFmtId="0" fontId="1" fillId="5" borderId="9" xfId="0" applyFont="1" applyFill="1" applyBorder="1" applyAlignment="1">
      <alignment horizontal="left" vertical="center" wrapText="1"/>
    </xf>
    <xf numFmtId="167" fontId="9" fillId="0" borderId="0" xfId="1" applyNumberFormat="1" applyFont="1" applyAlignment="1">
      <alignment horizontal="center" vertical="center"/>
    </xf>
  </cellXfs>
  <cellStyles count="3">
    <cellStyle name="Currency" xfId="1" builtinId="4"/>
    <cellStyle name="Normal" xfId="0" builtinId="0"/>
    <cellStyle name="Percent" xfId="2" builtinId="5"/>
  </cellStyles>
  <dxfs count="18">
    <dxf>
      <alignment wrapText="1"/>
    </dxf>
    <dxf>
      <alignment wrapText="1"/>
    </dxf>
    <dxf>
      <numFmt numFmtId="13" formatCode="0%"/>
    </dxf>
    <dxf>
      <alignment wrapText="1"/>
    </dxf>
    <dxf>
      <numFmt numFmtId="168" formatCode="0.0000"/>
    </dxf>
    <dxf>
      <alignment horizontal="center"/>
    </dxf>
    <dxf>
      <alignment horizontal="center"/>
    </dxf>
    <dxf>
      <numFmt numFmtId="168" formatCode="0.0000"/>
    </dxf>
    <dxf>
      <alignment horizontal="center"/>
    </dxf>
    <dxf>
      <alignment horizontal="center"/>
    </dxf>
    <dxf>
      <alignment wrapText="1"/>
    </dxf>
    <dxf>
      <numFmt numFmtId="165" formatCode="_(&quot;$&quot;* #,##0_);_(&quot;$&quot;* \(#,##0\);_(&quot;$&quot;* &quot;-&quot;??_);_(@_)"/>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D2D2D2"/>
      <rgbColor rgb="00DCDCD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1.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connections" Target="connection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Requests</a:t>
            </a:r>
            <a:r>
              <a:rPr lang="en-US" baseline="0"/>
              <a:t> by Focus Area</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74242932748161"/>
          <c:y val="0.18962671332750072"/>
          <c:w val="0.53826642571317929"/>
          <c:h val="0.7600521289005539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03-4D1A-8935-018AC55A56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03-4D1A-8935-018AC55A56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03-4D1A-8935-018AC55A56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D03-4D1A-8935-018AC55A5632}"/>
              </c:ext>
            </c:extLst>
          </c:dPt>
          <c:dLbls>
            <c:dLbl>
              <c:idx val="0"/>
              <c:layout>
                <c:manualLayout>
                  <c:x val="7.6145862914676649E-2"/>
                  <c:y val="6.0408646835812187E-2"/>
                </c:manualLayout>
              </c:layout>
              <c:tx>
                <c:rich>
                  <a:bodyPr/>
                  <a:lstStyle/>
                  <a:p>
                    <a:fld id="{AB496652-0F45-42F3-B7DC-5CB05D8F99C8}" type="CELLRANGE">
                      <a:rPr lang="en-US" baseline="0"/>
                      <a:pPr/>
                      <a:t>[CELLRANGE]</a:t>
                    </a:fld>
                    <a:r>
                      <a:rPr lang="en-US" baseline="0"/>
                      <a:t>, </a:t>
                    </a:r>
                    <a:fld id="{219B836D-EACF-47BC-AF1F-657BFAACFA68}" type="CATEGORYNAME">
                      <a:rPr lang="en-US" baseline="0"/>
                      <a:pPr/>
                      <a:t>[CATEGORY NAME]</a:t>
                    </a:fld>
                    <a:r>
                      <a:rPr lang="en-US" baseline="0"/>
                      <a:t>, </a:t>
                    </a:r>
                    <a:fld id="{44A4A27C-2B66-4F6E-9938-4B6B3BB79B83}" type="VALUE">
                      <a:rPr lang="en-US" baseline="0"/>
                      <a:pPr/>
                      <a:t>[VALUE]</a:t>
                    </a:fld>
                    <a:r>
                      <a:rPr lang="en-US" baseline="0"/>
                      <a:t>, </a:t>
                    </a:r>
                    <a:fld id="{CE47EF03-1BC2-46BF-89CC-BFD0366C7768}"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1D03-4D1A-8935-018AC55A5632}"/>
                </c:ext>
              </c:extLst>
            </c:dLbl>
            <c:dLbl>
              <c:idx val="1"/>
              <c:layout>
                <c:manualLayout>
                  <c:x val="1.0393313540725441E-2"/>
                  <c:y val="2.4409084281131525E-2"/>
                </c:manualLayout>
              </c:layout>
              <c:tx>
                <c:rich>
                  <a:bodyPr/>
                  <a:lstStyle/>
                  <a:p>
                    <a:fld id="{2749A41F-F4F2-414D-9157-0772BC86012E}" type="CELLRANGE">
                      <a:rPr lang="en-US" baseline="0"/>
                      <a:pPr/>
                      <a:t>[CELLRANGE]</a:t>
                    </a:fld>
                    <a:r>
                      <a:rPr lang="en-US" baseline="0"/>
                      <a:t>, </a:t>
                    </a:r>
                    <a:fld id="{BC67747F-10C6-4061-9591-67B7EFDCE1A4}" type="CATEGORYNAME">
                      <a:rPr lang="en-US" baseline="0"/>
                      <a:pPr/>
                      <a:t>[CATEGORY NAME]</a:t>
                    </a:fld>
                    <a:r>
                      <a:rPr lang="en-US" baseline="0"/>
                      <a:t>, </a:t>
                    </a:r>
                    <a:fld id="{E0B0D23F-1517-432D-AF40-913C701E68D5}" type="VALUE">
                      <a:rPr lang="en-US" baseline="0"/>
                      <a:pPr/>
                      <a:t>[VALUE]</a:t>
                    </a:fld>
                    <a:r>
                      <a:rPr lang="en-US" baseline="0"/>
                      <a:t>, </a:t>
                    </a:r>
                    <a:fld id="{D47C623D-22A6-4622-8FCC-DFF3BF65D264}"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1D03-4D1A-8935-018AC55A5632}"/>
                </c:ext>
              </c:extLst>
            </c:dLbl>
            <c:dLbl>
              <c:idx val="2"/>
              <c:layout>
                <c:manualLayout>
                  <c:x val="0.15968374854782497"/>
                  <c:y val="-0.18655074365704288"/>
                </c:manualLayout>
              </c:layout>
              <c:tx>
                <c:rich>
                  <a:bodyPr/>
                  <a:lstStyle/>
                  <a:p>
                    <a:fld id="{35F6B8DA-D7A6-4F61-810D-359EED4387DB}" type="CELLRANGE">
                      <a:rPr lang="en-US" baseline="0"/>
                      <a:pPr/>
                      <a:t>[CELLRANGE]</a:t>
                    </a:fld>
                    <a:r>
                      <a:rPr lang="en-US" baseline="0"/>
                      <a:t>, </a:t>
                    </a:r>
                    <a:fld id="{A833261F-CED8-4371-93F6-57B08102DF58}" type="CATEGORYNAME">
                      <a:rPr lang="en-US" baseline="0"/>
                      <a:pPr/>
                      <a:t>[CATEGORY NAME]</a:t>
                    </a:fld>
                    <a:r>
                      <a:rPr lang="en-US" baseline="0"/>
                      <a:t>, </a:t>
                    </a:r>
                    <a:fld id="{F8B70948-1F73-4B0F-B937-71EA2B8DA714}" type="VALUE">
                      <a:rPr lang="en-US" baseline="0"/>
                      <a:pPr/>
                      <a:t>[VALUE]</a:t>
                    </a:fld>
                    <a:r>
                      <a:rPr lang="en-US" baseline="0"/>
                      <a:t>, </a:t>
                    </a:r>
                    <a:fld id="{AA96CBC3-9020-44B4-AFB2-C621D48875E6}"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1D03-4D1A-8935-018AC55A5632}"/>
                </c:ext>
              </c:extLst>
            </c:dLbl>
            <c:dLbl>
              <c:idx val="3"/>
              <c:layout>
                <c:manualLayout>
                  <c:x val="-0.13089905769975474"/>
                  <c:y val="0.12537911927675707"/>
                </c:manualLayout>
              </c:layout>
              <c:tx>
                <c:rich>
                  <a:bodyPr/>
                  <a:lstStyle/>
                  <a:p>
                    <a:fld id="{3D665D3B-59E6-4F84-889F-48020CFF0D07}" type="CELLRANGE">
                      <a:rPr lang="en-US" baseline="0"/>
                      <a:pPr/>
                      <a:t>[CELLRANGE]</a:t>
                    </a:fld>
                    <a:r>
                      <a:rPr lang="en-US" baseline="0"/>
                      <a:t>, </a:t>
                    </a:r>
                    <a:fld id="{B1BE0259-16F3-455A-8396-28900C332CFF}" type="CATEGORYNAME">
                      <a:rPr lang="en-US" baseline="0"/>
                      <a:pPr/>
                      <a:t>[CATEGORY NAME]</a:t>
                    </a:fld>
                    <a:r>
                      <a:rPr lang="en-US" baseline="0"/>
                      <a:t>, </a:t>
                    </a:r>
                    <a:fld id="{2EA0020E-A92E-4AC2-8353-663BB38D5E8C}" type="VALUE">
                      <a:rPr lang="en-US" baseline="0"/>
                      <a:pPr/>
                      <a:t>[VALUE]</a:t>
                    </a:fld>
                    <a:r>
                      <a:rPr lang="en-US" baseline="0"/>
                      <a:t>, </a:t>
                    </a:r>
                    <a:fld id="{84960147-B6F1-48FC-9D8C-CFF46B7091DA}" type="PERCENTAGE">
                      <a:rPr lang="en-US" baseline="0"/>
                      <a:pPr/>
                      <a:t>[PERCENTAGE]</a:t>
                    </a:fld>
                    <a:endParaRPr lang="en-US" baseline="0"/>
                  </a:p>
                </c:rich>
              </c:tx>
              <c:dLblPos val="bestFit"/>
              <c:showLegendKey val="0"/>
              <c:showVal val="1"/>
              <c:showCatName val="1"/>
              <c:showSerName val="0"/>
              <c:showPercent val="1"/>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1D03-4D1A-8935-018AC55A56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Overall!$A$4:$A$7</c:f>
              <c:strCache>
                <c:ptCount val="4"/>
                <c:pt idx="0">
                  <c:v>Educated &amp; Capable Community </c:v>
                </c:pt>
                <c:pt idx="1">
                  <c:v>Environmental Stewardship </c:v>
                </c:pt>
                <c:pt idx="2">
                  <c:v>Resident Well-Being </c:v>
                </c:pt>
                <c:pt idx="3">
                  <c:v>Vibrant Economy </c:v>
                </c:pt>
              </c:strCache>
            </c:strRef>
          </c:cat>
          <c:val>
            <c:numRef>
              <c:f>Overall!$C$4:$C$7</c:f>
              <c:numCache>
                <c:formatCode>General</c:formatCode>
                <c:ptCount val="4"/>
                <c:pt idx="0">
                  <c:v>8</c:v>
                </c:pt>
                <c:pt idx="1">
                  <c:v>2</c:v>
                </c:pt>
                <c:pt idx="2">
                  <c:v>9</c:v>
                </c:pt>
                <c:pt idx="3">
                  <c:v>4</c:v>
                </c:pt>
              </c:numCache>
            </c:numRef>
          </c:val>
          <c:extLst>
            <c:ext xmlns:c15="http://schemas.microsoft.com/office/drawing/2012/chart" uri="{02D57815-91ED-43cb-92C2-25804820EDAC}">
              <c15:datalabelsRange>
                <c15:f>Overall!$D$4:$D$7</c15:f>
                <c15:dlblRangeCache>
                  <c:ptCount val="4"/>
                  <c:pt idx="0">
                    <c:v>13</c:v>
                  </c:pt>
                  <c:pt idx="1">
                    <c:v>6</c:v>
                  </c:pt>
                  <c:pt idx="2">
                    <c:v>40</c:v>
                  </c:pt>
                  <c:pt idx="3">
                    <c:v>12</c:v>
                  </c:pt>
                </c15:dlblRangeCache>
              </c15:datalabelsRange>
            </c:ext>
            <c:ext xmlns:c16="http://schemas.microsoft.com/office/drawing/2014/chart" uri="{C3380CC4-5D6E-409C-BE32-E72D297353CC}">
              <c16:uniqueId val="{00000008-1D03-4D1A-8935-018AC55A5632}"/>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[FY2024 SPG scores.xlsx]Graphs!PivotTable12</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Requests by Category</a:t>
            </a:r>
          </a:p>
        </c:rich>
      </c:tx>
      <c:layout>
        <c:manualLayout>
          <c:xMode val="edge"/>
          <c:yMode val="edge"/>
          <c:x val="0.64147222222222222"/>
          <c:y val="1.052631578947368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dLbl>
          <c:idx val="0"/>
          <c:spPr>
            <a:solidFill>
              <a:schemeClr val="bg1">
                <a:alpha val="67000"/>
              </a:schemeClr>
            </a:solidFill>
            <a:ln>
              <a:noFill/>
            </a:ln>
            <a:effectLst>
              <a:softEdge rad="19050"/>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solidFill>
              <a:schemeClr val="bg1">
                <a:alpha val="67000"/>
              </a:schemeClr>
            </a:solidFill>
            <a:ln>
              <a:noFill/>
            </a:ln>
            <a:effectLst>
              <a:softEdge rad="19050"/>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2"/>
        <c:spPr>
          <a:solidFill>
            <a:schemeClr val="accent1"/>
          </a:solidFill>
          <a:ln>
            <a:noFill/>
          </a:ln>
          <a:effectLst/>
        </c:spPr>
      </c:pivotFmt>
      <c:pivotFmt>
        <c:idx val="3"/>
        <c:spPr>
          <a:solidFill>
            <a:schemeClr val="accent1"/>
          </a:solidFill>
          <a:ln>
            <a:noFill/>
          </a:ln>
          <a:effectLst/>
        </c:spPr>
      </c:pivotFmt>
      <c:pivotFmt>
        <c:idx val="4"/>
        <c:spPr>
          <a:solidFill>
            <a:schemeClr val="accent1"/>
          </a:solidFill>
          <a:ln>
            <a:noFill/>
          </a:ln>
          <a:effectLst/>
        </c:spPr>
      </c:pivotFmt>
      <c:pivotFmt>
        <c:idx val="5"/>
        <c:spPr>
          <a:solidFill>
            <a:schemeClr val="accent1"/>
          </a:solidFill>
          <a:ln>
            <a:noFill/>
          </a:ln>
          <a:effectLst/>
        </c:spPr>
      </c:pivotFmt>
      <c:pivotFmt>
        <c:idx val="6"/>
        <c:spPr>
          <a:solidFill>
            <a:schemeClr val="accent1"/>
          </a:solidFill>
          <a:ln>
            <a:noFill/>
          </a:ln>
          <a:effectLst/>
        </c:spPr>
      </c:pivotFmt>
      <c:pivotFmt>
        <c:idx val="7"/>
        <c:spPr>
          <a:solidFill>
            <a:schemeClr val="accent1"/>
          </a:solidFill>
          <a:ln>
            <a:noFill/>
          </a:ln>
          <a:effectLst/>
        </c:spPr>
      </c:pivotFmt>
      <c:pivotFmt>
        <c:idx val="8"/>
        <c:spPr>
          <a:solidFill>
            <a:schemeClr val="accent1"/>
          </a:solidFill>
          <a:ln>
            <a:noFill/>
          </a:ln>
          <a:effectLst/>
        </c:spPr>
      </c:pivotFmt>
      <c:pivotFmt>
        <c:idx val="9"/>
        <c:spPr>
          <a:solidFill>
            <a:schemeClr val="accent1"/>
          </a:solidFill>
          <a:ln>
            <a:noFill/>
          </a:ln>
          <a:effectLst/>
        </c:spPr>
      </c:pivotFmt>
      <c:pivotFmt>
        <c:idx val="10"/>
        <c:spPr>
          <a:solidFill>
            <a:schemeClr val="accent1"/>
          </a:solidFill>
          <a:ln>
            <a:noFill/>
          </a:ln>
          <a:effectLst/>
        </c:spPr>
      </c:pivotFmt>
      <c:pivotFmt>
        <c:idx val="11"/>
        <c:spPr>
          <a:solidFill>
            <a:schemeClr val="accent1"/>
          </a:solidFill>
          <a:ln>
            <a:noFill/>
          </a:ln>
          <a:effectLst/>
        </c:spPr>
      </c:pivotFmt>
      <c:pivotFmt>
        <c:idx val="12"/>
        <c:spPr>
          <a:solidFill>
            <a:schemeClr val="accent1"/>
          </a:solidFill>
          <a:ln>
            <a:noFill/>
          </a:ln>
          <a:effectLst/>
        </c:spPr>
      </c:pivotFmt>
      <c:pivotFmt>
        <c:idx val="13"/>
        <c:spPr>
          <a:solidFill>
            <a:schemeClr val="accent1"/>
          </a:solidFill>
          <a:ln>
            <a:noFill/>
          </a:ln>
          <a:effectLst/>
        </c:spPr>
      </c:pivotFmt>
      <c:pivotFmt>
        <c:idx val="14"/>
        <c:spPr>
          <a:solidFill>
            <a:schemeClr val="accent1"/>
          </a:solidFill>
          <a:ln>
            <a:noFill/>
          </a:ln>
          <a:effectLst/>
        </c:spPr>
      </c:pivotFmt>
      <c:pivotFmt>
        <c:idx val="15"/>
        <c:spPr>
          <a:solidFill>
            <a:schemeClr val="accent1"/>
          </a:solidFill>
          <a:ln>
            <a:noFill/>
          </a:ln>
          <a:effectLst/>
        </c:spPr>
      </c:pivotFmt>
      <c:pivotFmt>
        <c:idx val="16"/>
        <c:spPr>
          <a:solidFill>
            <a:schemeClr val="accent1"/>
          </a:solidFill>
          <a:ln>
            <a:noFill/>
          </a:ln>
          <a:effectLst/>
        </c:spPr>
      </c:pivotFmt>
      <c:pivotFmt>
        <c:idx val="17"/>
        <c:spPr>
          <a:solidFill>
            <a:schemeClr val="accent1"/>
          </a:solidFill>
          <a:ln>
            <a:noFill/>
          </a:ln>
          <a:effectLst/>
        </c:spPr>
        <c:marker>
          <c:symbol val="none"/>
        </c:marker>
        <c:dLbl>
          <c:idx val="0"/>
          <c:spPr>
            <a:solidFill>
              <a:schemeClr val="bg1">
                <a:alpha val="67000"/>
              </a:schemeClr>
            </a:solidFill>
            <a:ln>
              <a:noFill/>
            </a:ln>
            <a:effectLst>
              <a:softEdge rad="19050"/>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8"/>
        <c:spPr>
          <a:solidFill>
            <a:schemeClr val="accent1"/>
          </a:solidFill>
          <a:ln>
            <a:noFill/>
          </a:ln>
          <a:effectLst/>
        </c:spPr>
      </c:pivotFmt>
      <c:pivotFmt>
        <c:idx val="19"/>
        <c:spPr>
          <a:solidFill>
            <a:schemeClr val="accent1"/>
          </a:solidFill>
          <a:ln>
            <a:noFill/>
          </a:ln>
          <a:effectLst/>
        </c:spPr>
      </c:pivotFmt>
      <c:pivotFmt>
        <c:idx val="20"/>
        <c:spPr>
          <a:solidFill>
            <a:schemeClr val="accent1"/>
          </a:solidFill>
          <a:ln>
            <a:noFill/>
          </a:ln>
          <a:effectLst/>
        </c:spPr>
      </c:pivotFmt>
      <c:pivotFmt>
        <c:idx val="21"/>
        <c:spPr>
          <a:solidFill>
            <a:schemeClr val="accent1"/>
          </a:solidFill>
          <a:ln>
            <a:noFill/>
          </a:ln>
          <a:effectLst/>
        </c:spPr>
      </c:pivotFmt>
      <c:pivotFmt>
        <c:idx val="22"/>
        <c:spPr>
          <a:solidFill>
            <a:schemeClr val="accent1"/>
          </a:solidFill>
          <a:ln>
            <a:noFill/>
          </a:ln>
          <a:effectLst/>
        </c:spPr>
      </c:pivotFmt>
      <c:pivotFmt>
        <c:idx val="23"/>
        <c:spPr>
          <a:solidFill>
            <a:schemeClr val="accent1"/>
          </a:solidFill>
          <a:ln>
            <a:noFill/>
          </a:ln>
          <a:effectLst/>
        </c:spPr>
      </c:pivotFmt>
      <c:pivotFmt>
        <c:idx val="24"/>
        <c:spPr>
          <a:solidFill>
            <a:schemeClr val="accent1"/>
          </a:solidFill>
          <a:ln>
            <a:noFill/>
          </a:ln>
          <a:effectLst/>
        </c:spPr>
      </c:pivotFmt>
      <c:pivotFmt>
        <c:idx val="25"/>
        <c:spPr>
          <a:solidFill>
            <a:schemeClr val="accent1"/>
          </a:solidFill>
          <a:ln>
            <a:noFill/>
          </a:ln>
          <a:effectLst/>
        </c:spPr>
      </c:pivotFmt>
      <c:pivotFmt>
        <c:idx val="26"/>
        <c:spPr>
          <a:solidFill>
            <a:schemeClr val="accent1"/>
          </a:solidFill>
          <a:ln>
            <a:noFill/>
          </a:ln>
          <a:effectLst/>
        </c:spPr>
      </c:pivotFmt>
      <c:pivotFmt>
        <c:idx val="27"/>
        <c:spPr>
          <a:solidFill>
            <a:schemeClr val="accent1"/>
          </a:solidFill>
          <a:ln>
            <a:noFill/>
          </a:ln>
          <a:effectLst/>
        </c:spPr>
      </c:pivotFmt>
      <c:pivotFmt>
        <c:idx val="28"/>
        <c:spPr>
          <a:solidFill>
            <a:schemeClr val="accent1"/>
          </a:solidFill>
          <a:ln>
            <a:noFill/>
          </a:ln>
          <a:effectLst/>
        </c:spPr>
      </c:pivotFmt>
      <c:pivotFmt>
        <c:idx val="29"/>
        <c:spPr>
          <a:solidFill>
            <a:schemeClr val="accent1"/>
          </a:solidFill>
          <a:ln>
            <a:noFill/>
          </a:ln>
          <a:effectLst/>
        </c:spPr>
      </c:pivotFmt>
      <c:pivotFmt>
        <c:idx val="30"/>
        <c:spPr>
          <a:solidFill>
            <a:schemeClr val="accent1"/>
          </a:solidFill>
          <a:ln>
            <a:noFill/>
          </a:ln>
          <a:effectLst/>
        </c:spPr>
      </c:pivotFmt>
      <c:pivotFmt>
        <c:idx val="31"/>
        <c:spPr>
          <a:solidFill>
            <a:schemeClr val="accent1"/>
          </a:solidFill>
          <a:ln>
            <a:noFill/>
          </a:ln>
          <a:effectLst/>
        </c:spPr>
      </c:pivotFmt>
      <c:pivotFmt>
        <c:idx val="32"/>
        <c:spPr>
          <a:solidFill>
            <a:schemeClr val="accent1"/>
          </a:solidFill>
          <a:ln>
            <a:noFill/>
          </a:ln>
          <a:effectLst/>
        </c:spPr>
      </c:pivotFmt>
      <c:pivotFmt>
        <c:idx val="33"/>
        <c:spPr>
          <a:solidFill>
            <a:schemeClr val="accent1"/>
          </a:solidFill>
          <a:ln>
            <a:noFill/>
          </a:ln>
          <a:effectLst/>
        </c:spPr>
        <c:marker>
          <c:symbol val="none"/>
        </c:marker>
        <c:dLbl>
          <c:idx val="0"/>
          <c:spPr>
            <a:solidFill>
              <a:schemeClr val="bg1">
                <a:alpha val="83000"/>
              </a:schemeClr>
            </a:solidFill>
            <a:ln>
              <a:noFill/>
            </a:ln>
            <a:effectLst>
              <a:softEdge rad="15875"/>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34"/>
        <c:spPr>
          <a:solidFill>
            <a:schemeClr val="accent1"/>
          </a:solidFill>
          <a:ln>
            <a:noFill/>
          </a:ln>
          <a:effectLst/>
        </c:spPr>
      </c:pivotFmt>
      <c:pivotFmt>
        <c:idx val="35"/>
        <c:spPr>
          <a:solidFill>
            <a:schemeClr val="accent1"/>
          </a:solidFill>
          <a:ln>
            <a:noFill/>
          </a:ln>
          <a:effectLst/>
        </c:spPr>
      </c:pivotFmt>
      <c:pivotFmt>
        <c:idx val="36"/>
        <c:spPr>
          <a:solidFill>
            <a:schemeClr val="accent1"/>
          </a:solidFill>
          <a:ln>
            <a:noFill/>
          </a:ln>
          <a:effectLst/>
        </c:spPr>
      </c:pivotFmt>
      <c:pivotFmt>
        <c:idx val="37"/>
        <c:spPr>
          <a:solidFill>
            <a:schemeClr val="accent1"/>
          </a:solidFill>
          <a:ln>
            <a:noFill/>
          </a:ln>
          <a:effectLst/>
        </c:spPr>
      </c:pivotFmt>
      <c:pivotFmt>
        <c:idx val="38"/>
        <c:spPr>
          <a:solidFill>
            <a:schemeClr val="accent1"/>
          </a:solidFill>
          <a:ln>
            <a:noFill/>
          </a:ln>
          <a:effectLst/>
        </c:spPr>
      </c:pivotFmt>
      <c:pivotFmt>
        <c:idx val="39"/>
        <c:spPr>
          <a:solidFill>
            <a:schemeClr val="accent1"/>
          </a:solidFill>
          <a:ln>
            <a:noFill/>
          </a:ln>
          <a:effectLst/>
        </c:spPr>
      </c:pivotFmt>
      <c:pivotFmt>
        <c:idx val="40"/>
        <c:spPr>
          <a:solidFill>
            <a:schemeClr val="accent1"/>
          </a:solidFill>
          <a:ln>
            <a:noFill/>
          </a:ln>
          <a:effectLst/>
        </c:spPr>
      </c:pivotFmt>
      <c:pivotFmt>
        <c:idx val="41"/>
        <c:spPr>
          <a:solidFill>
            <a:schemeClr val="accent1"/>
          </a:solidFill>
          <a:ln>
            <a:noFill/>
          </a:ln>
          <a:effectLst/>
        </c:spPr>
      </c:pivotFmt>
      <c:pivotFmt>
        <c:idx val="42"/>
        <c:spPr>
          <a:solidFill>
            <a:schemeClr val="accent1"/>
          </a:solidFill>
          <a:ln>
            <a:noFill/>
          </a:ln>
          <a:effectLst/>
        </c:spPr>
      </c:pivotFmt>
      <c:pivotFmt>
        <c:idx val="43"/>
        <c:spPr>
          <a:solidFill>
            <a:schemeClr val="accent1"/>
          </a:solidFill>
          <a:ln>
            <a:noFill/>
          </a:ln>
          <a:effectLst/>
        </c:spPr>
      </c:pivotFmt>
      <c:pivotFmt>
        <c:idx val="44"/>
        <c:spPr>
          <a:solidFill>
            <a:schemeClr val="accent1"/>
          </a:solidFill>
          <a:ln>
            <a:noFill/>
          </a:ln>
          <a:effectLst/>
        </c:spPr>
      </c:pivotFmt>
      <c:pivotFmt>
        <c:idx val="45"/>
        <c:spPr>
          <a:solidFill>
            <a:schemeClr val="accent1"/>
          </a:solidFill>
          <a:ln>
            <a:noFill/>
          </a:ln>
          <a:effectLst/>
        </c:spPr>
      </c:pivotFmt>
      <c:pivotFmt>
        <c:idx val="46"/>
        <c:spPr>
          <a:solidFill>
            <a:schemeClr val="accent1"/>
          </a:solidFill>
          <a:ln>
            <a:noFill/>
          </a:ln>
          <a:effectLst/>
        </c:spPr>
      </c:pivotFmt>
      <c:pivotFmt>
        <c:idx val="47"/>
        <c:spPr>
          <a:solidFill>
            <a:schemeClr val="accent1"/>
          </a:solidFill>
          <a:ln>
            <a:noFill/>
          </a:ln>
          <a:effectLst/>
        </c:spPr>
      </c:pivotFmt>
      <c:pivotFmt>
        <c:idx val="48"/>
        <c:spPr>
          <a:solidFill>
            <a:schemeClr val="accent1"/>
          </a:solidFill>
          <a:ln>
            <a:noFill/>
          </a:ln>
          <a:effectLst/>
        </c:spPr>
      </c:pivotFmt>
    </c:pivotFmts>
    <c:plotArea>
      <c:layout>
        <c:manualLayout>
          <c:layoutTarget val="inner"/>
          <c:xMode val="edge"/>
          <c:yMode val="edge"/>
          <c:x val="0.20169422572178478"/>
          <c:y val="4.8130128470783261E-2"/>
          <c:w val="0.52438954505686786"/>
          <c:h val="0.6623867937560437"/>
        </c:manualLayout>
      </c:layout>
      <c:doughnutChart>
        <c:varyColors val="1"/>
        <c:ser>
          <c:idx val="0"/>
          <c:order val="0"/>
          <c:tx>
            <c:strRef>
              <c:f>Graphs!$AJ$7</c:f>
              <c:strCache>
                <c:ptCount val="1"/>
                <c:pt idx="0">
                  <c:v>Total</c:v>
                </c:pt>
              </c:strCache>
            </c:strRef>
          </c:tx>
          <c:dPt>
            <c:idx val="0"/>
            <c:bubble3D val="0"/>
            <c:spPr>
              <a:solidFill>
                <a:schemeClr val="accent1"/>
              </a:solidFill>
              <a:ln>
                <a:noFill/>
              </a:ln>
              <a:effectLst/>
            </c:spPr>
            <c:extLst>
              <c:ext xmlns:c16="http://schemas.microsoft.com/office/drawing/2014/chart" uri="{C3380CC4-5D6E-409C-BE32-E72D297353CC}">
                <c16:uniqueId val="{00000001-69AC-406C-ACDD-A84D4C75C7B4}"/>
              </c:ext>
            </c:extLst>
          </c:dPt>
          <c:dPt>
            <c:idx val="1"/>
            <c:bubble3D val="0"/>
            <c:spPr>
              <a:solidFill>
                <a:schemeClr val="accent2"/>
              </a:solidFill>
              <a:ln>
                <a:noFill/>
              </a:ln>
              <a:effectLst/>
            </c:spPr>
            <c:extLst>
              <c:ext xmlns:c16="http://schemas.microsoft.com/office/drawing/2014/chart" uri="{C3380CC4-5D6E-409C-BE32-E72D297353CC}">
                <c16:uniqueId val="{00000003-69AC-406C-ACDD-A84D4C75C7B4}"/>
              </c:ext>
            </c:extLst>
          </c:dPt>
          <c:dPt>
            <c:idx val="2"/>
            <c:bubble3D val="0"/>
            <c:spPr>
              <a:solidFill>
                <a:schemeClr val="accent3"/>
              </a:solidFill>
              <a:ln>
                <a:noFill/>
              </a:ln>
              <a:effectLst/>
            </c:spPr>
            <c:extLst>
              <c:ext xmlns:c16="http://schemas.microsoft.com/office/drawing/2014/chart" uri="{C3380CC4-5D6E-409C-BE32-E72D297353CC}">
                <c16:uniqueId val="{00000005-69AC-406C-ACDD-A84D4C75C7B4}"/>
              </c:ext>
            </c:extLst>
          </c:dPt>
          <c:dPt>
            <c:idx val="3"/>
            <c:bubble3D val="0"/>
            <c:spPr>
              <a:solidFill>
                <a:schemeClr val="accent4"/>
              </a:solidFill>
              <a:ln>
                <a:noFill/>
              </a:ln>
              <a:effectLst/>
            </c:spPr>
            <c:extLst>
              <c:ext xmlns:c16="http://schemas.microsoft.com/office/drawing/2014/chart" uri="{C3380CC4-5D6E-409C-BE32-E72D297353CC}">
                <c16:uniqueId val="{00000007-69AC-406C-ACDD-A84D4C75C7B4}"/>
              </c:ext>
            </c:extLst>
          </c:dPt>
          <c:dPt>
            <c:idx val="4"/>
            <c:bubble3D val="0"/>
            <c:spPr>
              <a:solidFill>
                <a:schemeClr val="accent5"/>
              </a:solidFill>
              <a:ln>
                <a:noFill/>
              </a:ln>
              <a:effectLst/>
            </c:spPr>
            <c:extLst>
              <c:ext xmlns:c16="http://schemas.microsoft.com/office/drawing/2014/chart" uri="{C3380CC4-5D6E-409C-BE32-E72D297353CC}">
                <c16:uniqueId val="{00000009-69AC-406C-ACDD-A84D4C75C7B4}"/>
              </c:ext>
            </c:extLst>
          </c:dPt>
          <c:dPt>
            <c:idx val="5"/>
            <c:bubble3D val="0"/>
            <c:spPr>
              <a:solidFill>
                <a:schemeClr val="accent6"/>
              </a:solidFill>
              <a:ln>
                <a:noFill/>
              </a:ln>
              <a:effectLst/>
            </c:spPr>
            <c:extLst>
              <c:ext xmlns:c16="http://schemas.microsoft.com/office/drawing/2014/chart" uri="{C3380CC4-5D6E-409C-BE32-E72D297353CC}">
                <c16:uniqueId val="{0000000B-69AC-406C-ACDD-A84D4C75C7B4}"/>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69AC-406C-ACDD-A84D4C75C7B4}"/>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0F-69AC-406C-ACDD-A84D4C75C7B4}"/>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69AC-406C-ACDD-A84D4C75C7B4}"/>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69AC-406C-ACDD-A84D4C75C7B4}"/>
              </c:ext>
            </c:extLst>
          </c:dPt>
          <c:dPt>
            <c:idx val="10"/>
            <c:bubble3D val="0"/>
            <c:spPr>
              <a:solidFill>
                <a:schemeClr val="accent5">
                  <a:lumMod val="60000"/>
                </a:schemeClr>
              </a:solidFill>
              <a:ln>
                <a:noFill/>
              </a:ln>
              <a:effectLst/>
            </c:spPr>
            <c:extLst>
              <c:ext xmlns:c16="http://schemas.microsoft.com/office/drawing/2014/chart" uri="{C3380CC4-5D6E-409C-BE32-E72D297353CC}">
                <c16:uniqueId val="{00000015-69AC-406C-ACDD-A84D4C75C7B4}"/>
              </c:ext>
            </c:extLst>
          </c:dPt>
          <c:dPt>
            <c:idx val="11"/>
            <c:bubble3D val="0"/>
            <c:spPr>
              <a:solidFill>
                <a:schemeClr val="accent6">
                  <a:lumMod val="60000"/>
                </a:schemeClr>
              </a:solidFill>
              <a:ln>
                <a:noFill/>
              </a:ln>
              <a:effectLst/>
            </c:spPr>
            <c:extLst>
              <c:ext xmlns:c16="http://schemas.microsoft.com/office/drawing/2014/chart" uri="{C3380CC4-5D6E-409C-BE32-E72D297353CC}">
                <c16:uniqueId val="{00000017-69AC-406C-ACDD-A84D4C75C7B4}"/>
              </c:ext>
            </c:extLst>
          </c:dPt>
          <c:dPt>
            <c:idx val="12"/>
            <c:bubble3D val="0"/>
            <c:spPr>
              <a:solidFill>
                <a:schemeClr val="accent1">
                  <a:lumMod val="80000"/>
                  <a:lumOff val="20000"/>
                </a:schemeClr>
              </a:solidFill>
              <a:ln>
                <a:noFill/>
              </a:ln>
              <a:effectLst/>
            </c:spPr>
            <c:extLst>
              <c:ext xmlns:c16="http://schemas.microsoft.com/office/drawing/2014/chart" uri="{C3380CC4-5D6E-409C-BE32-E72D297353CC}">
                <c16:uniqueId val="{00000019-69AC-406C-ACDD-A84D4C75C7B4}"/>
              </c:ext>
            </c:extLst>
          </c:dPt>
          <c:dPt>
            <c:idx val="13"/>
            <c:bubble3D val="0"/>
            <c:spPr>
              <a:solidFill>
                <a:schemeClr val="accent2">
                  <a:lumMod val="80000"/>
                  <a:lumOff val="20000"/>
                </a:schemeClr>
              </a:solidFill>
              <a:ln>
                <a:noFill/>
              </a:ln>
              <a:effectLst/>
            </c:spPr>
            <c:extLst>
              <c:ext xmlns:c16="http://schemas.microsoft.com/office/drawing/2014/chart" uri="{C3380CC4-5D6E-409C-BE32-E72D297353CC}">
                <c16:uniqueId val="{0000001B-69AC-406C-ACDD-A84D4C75C7B4}"/>
              </c:ext>
            </c:extLst>
          </c:dPt>
          <c:dPt>
            <c:idx val="14"/>
            <c:bubble3D val="0"/>
            <c:spPr>
              <a:solidFill>
                <a:schemeClr val="accent3">
                  <a:lumMod val="80000"/>
                  <a:lumOff val="20000"/>
                </a:schemeClr>
              </a:solidFill>
              <a:ln>
                <a:noFill/>
              </a:ln>
              <a:effectLst/>
            </c:spPr>
            <c:extLst>
              <c:ext xmlns:c16="http://schemas.microsoft.com/office/drawing/2014/chart" uri="{C3380CC4-5D6E-409C-BE32-E72D297353CC}">
                <c16:uniqueId val="{0000001D-69AC-406C-ACDD-A84D4C75C7B4}"/>
              </c:ext>
            </c:extLst>
          </c:dPt>
          <c:dLbls>
            <c:spPr>
              <a:solidFill>
                <a:schemeClr val="bg1">
                  <a:alpha val="83000"/>
                </a:schemeClr>
              </a:solidFill>
              <a:ln>
                <a:noFill/>
              </a:ln>
              <a:effectLst>
                <a:softEdge rad="15875"/>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Graphs!$AI$8:$AI$23</c:f>
              <c:strCache>
                <c:ptCount val="15"/>
                <c:pt idx="0">
                  <c:v>Adult Education</c:v>
                </c:pt>
                <c:pt idx="1">
                  <c:v>Air Quality</c:v>
                </c:pt>
                <c:pt idx="2">
                  <c:v>Basic Needs</c:v>
                </c:pt>
                <c:pt idx="3">
                  <c:v>Energy Conservation</c:v>
                </c:pt>
                <c:pt idx="4">
                  <c:v>Financial Well-Being</c:v>
                </c:pt>
                <c:pt idx="5">
                  <c:v>Food</c:v>
                </c:pt>
                <c:pt idx="6">
                  <c:v>Health</c:v>
                </c:pt>
                <c:pt idx="7">
                  <c:v>K-12 Education</c:v>
                </c:pt>
                <c:pt idx="8">
                  <c:v>Legal</c:v>
                </c:pt>
                <c:pt idx="9">
                  <c:v>Mental Health</c:v>
                </c:pt>
                <c:pt idx="10">
                  <c:v>Safety</c:v>
                </c:pt>
                <c:pt idx="11">
                  <c:v>Small Business</c:v>
                </c:pt>
                <c:pt idx="12">
                  <c:v>Soil &amp; Water Quality</c:v>
                </c:pt>
                <c:pt idx="13">
                  <c:v>Wellness</c:v>
                </c:pt>
                <c:pt idx="14">
                  <c:v>Workforce</c:v>
                </c:pt>
              </c:strCache>
            </c:strRef>
          </c:cat>
          <c:val>
            <c:numRef>
              <c:f>Graphs!$AJ$8:$AJ$23</c:f>
              <c:numCache>
                <c:formatCode>_("$"* #,##0_);_("$"* \(#,##0\);_("$"* "-"_);_(@_)</c:formatCode>
                <c:ptCount val="15"/>
                <c:pt idx="0">
                  <c:v>195000</c:v>
                </c:pt>
                <c:pt idx="1">
                  <c:v>15240</c:v>
                </c:pt>
                <c:pt idx="2">
                  <c:v>355000</c:v>
                </c:pt>
                <c:pt idx="3">
                  <c:v>68500</c:v>
                </c:pt>
                <c:pt idx="4">
                  <c:v>64600</c:v>
                </c:pt>
                <c:pt idx="5">
                  <c:v>124300</c:v>
                </c:pt>
                <c:pt idx="6">
                  <c:v>249080</c:v>
                </c:pt>
                <c:pt idx="7">
                  <c:v>513906</c:v>
                </c:pt>
                <c:pt idx="8">
                  <c:v>80000</c:v>
                </c:pt>
                <c:pt idx="9">
                  <c:v>111000</c:v>
                </c:pt>
                <c:pt idx="10">
                  <c:v>299236</c:v>
                </c:pt>
                <c:pt idx="11">
                  <c:v>275000</c:v>
                </c:pt>
                <c:pt idx="12">
                  <c:v>201156</c:v>
                </c:pt>
                <c:pt idx="13">
                  <c:v>537349</c:v>
                </c:pt>
                <c:pt idx="14">
                  <c:v>165545</c:v>
                </c:pt>
              </c:numCache>
            </c:numRef>
          </c:val>
          <c:extLst>
            <c:ext xmlns:c16="http://schemas.microsoft.com/office/drawing/2014/chart" uri="{C3380CC4-5D6E-409C-BE32-E72D297353CC}">
              <c16:uniqueId val="{0000001E-69AC-406C-ACDD-A84D4C75C7B4}"/>
            </c:ext>
          </c:extLst>
        </c:ser>
        <c:dLbls>
          <c:showLegendKey val="0"/>
          <c:showVal val="0"/>
          <c:showCatName val="0"/>
          <c:showSerName val="0"/>
          <c:showPercent val="0"/>
          <c:showBubbleSize val="0"/>
          <c:showLeaderLines val="1"/>
        </c:dLbls>
        <c:firstSliceAng val="0"/>
        <c:holeSize val="70"/>
      </c:doughnutChart>
      <c:spPr>
        <a:noFill/>
        <a:ln>
          <a:noFill/>
        </a:ln>
        <a:effectLst/>
      </c:spPr>
    </c:plotArea>
    <c:legend>
      <c:legendPos val="b"/>
      <c:layout>
        <c:manualLayout>
          <c:xMode val="edge"/>
          <c:yMode val="edge"/>
          <c:x val="0.14449212598425196"/>
          <c:y val="0.74078740157480316"/>
          <c:w val="0.71101574803149603"/>
          <c:h val="0.238159966846249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450850</xdr:colOff>
      <xdr:row>2</xdr:row>
      <xdr:rowOff>76200</xdr:rowOff>
    </xdr:from>
    <xdr:to>
      <xdr:col>8</xdr:col>
      <xdr:colOff>57150</xdr:colOff>
      <xdr:row>19</xdr:row>
      <xdr:rowOff>120650</xdr:rowOff>
    </xdr:to>
    <xdr:graphicFrame macro="">
      <xdr:nvGraphicFramePr>
        <xdr:cNvPr id="2" name="Chart 1">
          <a:extLst>
            <a:ext uri="{FF2B5EF4-FFF2-40B4-BE49-F238E27FC236}">
              <a16:creationId xmlns:a16="http://schemas.microsoft.com/office/drawing/2014/main" id="{47FB8D4C-5B7C-4ADA-A666-04D4BE85B7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9</xdr:col>
      <xdr:colOff>50800</xdr:colOff>
      <xdr:row>2</xdr:row>
      <xdr:rowOff>63500</xdr:rowOff>
    </xdr:from>
    <xdr:to>
      <xdr:col>16</xdr:col>
      <xdr:colOff>355600</xdr:colOff>
      <xdr:row>23</xdr:row>
      <xdr:rowOff>139700</xdr:rowOff>
    </xdr:to>
    <xdr:graphicFrame macro="">
      <xdr:nvGraphicFramePr>
        <xdr:cNvPr id="5" name="Chart 4">
          <a:extLst>
            <a:ext uri="{FF2B5EF4-FFF2-40B4-BE49-F238E27FC236}">
              <a16:creationId xmlns:a16="http://schemas.microsoft.com/office/drawing/2014/main" id="{02BD506B-FFB8-4FFA-888B-CD4580BAFB4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514350</xdr:colOff>
      <xdr:row>2</xdr:row>
      <xdr:rowOff>63500</xdr:rowOff>
    </xdr:from>
    <xdr:to>
      <xdr:col>19</xdr:col>
      <xdr:colOff>514350</xdr:colOff>
      <xdr:row>15</xdr:row>
      <xdr:rowOff>123822</xdr:rowOff>
    </xdr:to>
    <mc:AlternateContent xmlns:mc="http://schemas.openxmlformats.org/markup-compatibility/2006" xmlns:a14="http://schemas.microsoft.com/office/drawing/2010/main">
      <mc:Choice Requires="a14">
        <xdr:graphicFrame macro="">
          <xdr:nvGraphicFramePr>
            <xdr:cNvPr id="6" name="Category">
              <a:extLst>
                <a:ext uri="{FF2B5EF4-FFF2-40B4-BE49-F238E27FC236}">
                  <a16:creationId xmlns:a16="http://schemas.microsoft.com/office/drawing/2014/main" id="{3A4001DD-C28E-304B-2AA9-C066E8DD1FB4}"/>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9631136" y="381000"/>
              <a:ext cx="1823357" cy="232817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2743\Downloads\FY2024%20SPG%20scor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2.547215046296" backgroundQuery="1" createdVersion="8" refreshedVersion="8" minRefreshableVersion="3" recordCount="0" supportSubquery="1" supportAdvancedDrill="1" xr:uid="{950CE587-E15A-457A-9B66-E62ABF6ED5CE}">
  <cacheSource type="external" connectionId="1"/>
  <cacheFields count="2">
    <cacheField name="[Range].[Category].[Category]" caption="Category" numFmtId="0" hierarchy="5" level="1">
      <sharedItems count="15">
        <s v="Adult Education"/>
        <s v="Air Quality"/>
        <s v="Basic Needs"/>
        <s v="Energy Conservation"/>
        <s v="Financial Well-Being"/>
        <s v="Food"/>
        <s v="Health"/>
        <s v="K-12 Education"/>
        <s v="Legal"/>
        <s v="Mental Health"/>
        <s v="Safety"/>
        <s v="Small Business"/>
        <s v="Soil &amp; Water Quality"/>
        <s v="Wellness"/>
        <s v="Workforce"/>
      </sharedItems>
    </cacheField>
    <cacheField name="[Measures].[Sum of Requested]" caption="Sum of Requested" numFmtId="0" hierarchy="12" level="32767"/>
  </cacheFields>
  <cacheHierarchies count="15">
    <cacheHierarchy uniqueName="[Range].[Org Name]" caption="Org Name" attribute="1" defaultMemberUniqueName="[Range].[Org Name].[All]" allUniqueName="[Range].[Org Name].[All]" dimensionUniqueName="[Range]" displayFolder="" count="0" memberValueDatatype="130" unbalanced="0"/>
    <cacheHierarchy uniqueName="[Range].[Requested]" caption="Requested" attribute="1" defaultMemberUniqueName="[Range].[Requested].[All]" allUniqueName="[Range].[Requested].[All]" dimensionUniqueName="[Range]" displayFolder="" count="0" memberValueDatatype="20" unbalanced="0"/>
    <cacheHierarchy uniqueName="[Range].[Overall Score]" caption="Overall Score" attribute="1" defaultMemberUniqueName="[Range].[Overall Score].[All]" allUniqueName="[Range].[Overall Score].[All]" dimensionUniqueName="[Range]" displayFolder="" count="0" memberValueDatatype="5" unbalanced="0"/>
    <cacheHierarchy uniqueName="[Range].[# recommend funding]" caption="# recommend funding" attribute="1" defaultMemberUniqueName="[Range].[# recommend funding].[All]" allUniqueName="[Range].[# recommend funding].[All]" dimensionUniqueName="[Range]" displayFolder="" count="0" memberValueDatatype="20" unbalanced="0"/>
    <cacheHierarchy uniqueName="[Range].[Focus Area]" caption="Focus Area" attribute="1" defaultMemberUniqueName="[Range].[Focus Area].[All]" allUniqueName="[Range].[Focus Area].[All]" dimensionUniqueName="[Range]" displayFolder="" count="0" memberValueDatatype="130" unbalanced="0"/>
    <cacheHierarchy uniqueName="[Range].[Category]" caption="Category" attribute="1" defaultMemberUniqueName="[Range].[Category].[All]" allUniqueName="[Range].[Category].[All]" dimensionUniqueName="[Range]" displayFolder="" count="2" memberValueDatatype="130" unbalanced="0">
      <fieldsUsage count="2">
        <fieldUsage x="-1"/>
        <fieldUsage x="0"/>
      </fieldsUsage>
    </cacheHierarchy>
    <cacheHierarchy uniqueName="[Range 2].[Overall Score]" caption="Overall Score" attribute="1" defaultMemberUniqueName="[Range 2].[Overall Score].[All]" allUniqueName="[Range 2].[Overall Score].[All]" dimensionUniqueName="[Range 2]" displayFolder="" count="0" memberValueDatatype="5" unbalanced="0"/>
    <cacheHierarchy uniqueName="[Range 2].[# recommend funding]" caption="# recommend funding" attribute="1" defaultMemberUniqueName="[Range 2].[# recommend funding].[All]" allUniqueName="[Range 2].[# recommend funding].[All]" dimensionUniqueName="[Range 2]" displayFolder="" count="0" memberValueDatatype="20" unbalanced="0"/>
    <cacheHierarchy uniqueName="[Range 2].[Focus Area]" caption="Focus Area" attribute="1" defaultMemberUniqueName="[Range 2].[Focus Area].[All]" allUniqueName="[Range 2].[Focus Area].[All]" dimensionUniqueName="[Range 2]" displayFolder="" count="0" memberValueDatatype="130" unbalanced="0"/>
    <cacheHierarchy uniqueName="[Measures].[__XL_Count Range]" caption="__XL_Count Range" measure="1" displayFolder="" measureGroup="Range" count="0" hidden="1"/>
    <cacheHierarchy uniqueName="[Measures].[__XL_Count Range 2]" caption="__XL_Count Range 2" measure="1" displayFolder="" measureGroup="Range 2" count="0" hidden="1"/>
    <cacheHierarchy uniqueName="[Measures].[__No measures defined]" caption="__No measures defined" measure="1" displayFolder="" count="0" hidden="1"/>
    <cacheHierarchy uniqueName="[Measures].[Sum of Requested]" caption="Sum of Requested" measure="1" displayFolder="" measureGroup="Range" count="0" oneField="1" hidden="1">
      <fieldsUsage count="1">
        <fieldUsage x="1"/>
      </fieldsUsage>
      <extLst>
        <ext xmlns:x15="http://schemas.microsoft.com/office/spreadsheetml/2010/11/main" uri="{B97F6D7D-B522-45F9-BDA1-12C45D357490}">
          <x15:cacheHierarchy aggregatedColumn="1"/>
        </ext>
      </extLst>
    </cacheHierarchy>
    <cacheHierarchy uniqueName="[Measures].[Sum of Overall Score]" caption="Sum of Overall Score" measure="1" displayFolder="" measureGroup="Range 2" count="0" hidden="1">
      <extLst>
        <ext xmlns:x15="http://schemas.microsoft.com/office/spreadsheetml/2010/11/main" uri="{B97F6D7D-B522-45F9-BDA1-12C45D357490}">
          <x15:cacheHierarchy aggregatedColumn="6"/>
        </ext>
      </extLst>
    </cacheHierarchy>
    <cacheHierarchy uniqueName="[Measures].[Average of Overall Score]" caption="Average of Overall Score" measure="1" displayFolder="" measureGroup="Range 2" count="0" hidden="1">
      <extLst>
        <ext xmlns:x15="http://schemas.microsoft.com/office/spreadsheetml/2010/11/main" uri="{B97F6D7D-B522-45F9-BDA1-12C45D357490}">
          <x15:cacheHierarchy aggregatedColumn="6"/>
        </ext>
      </extLst>
    </cacheHierarchy>
  </cacheHierarchies>
  <kpis count="0"/>
  <dimensions count="3">
    <dimension measure="1" name="Measures" uniqueName="[Measures]" caption="Measures"/>
    <dimension name="Range" uniqueName="[Range]" caption="Range"/>
    <dimension name="Range 2" uniqueName="[Range 2]" caption="Range 2"/>
  </dimensions>
  <measureGroups count="2">
    <measureGroup name="Range" caption="Range"/>
    <measureGroup name="Range 2" caption="Range 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2.582048379627" backgroundQuery="1" createdVersion="8" refreshedVersion="8" minRefreshableVersion="3" recordCount="0" supportSubquery="1" supportAdvancedDrill="1" xr:uid="{E090A51A-05ED-4763-B470-5B515D88D63D}">
  <cacheSource type="external" connectionId="1"/>
  <cacheFields count="2">
    <cacheField name="[Range 2].[Focus Area].[Focus Area]" caption="Focus Area" numFmtId="0" hierarchy="8" level="1">
      <sharedItems count="4">
        <s v="Educated &amp; Capable Community"/>
        <s v="Environmental Stewardship"/>
        <s v="Resident Well-Being"/>
        <s v="Vibrant Economy"/>
      </sharedItems>
    </cacheField>
    <cacheField name="[Measures].[Average of Overall Score]" caption="Average of Overall Score" numFmtId="0" hierarchy="14" level="32767"/>
  </cacheFields>
  <cacheHierarchies count="15">
    <cacheHierarchy uniqueName="[Range].[Org Name]" caption="Org Name" attribute="1" defaultMemberUniqueName="[Range].[Org Name].[All]" allUniqueName="[Range].[Org Name].[All]" dimensionUniqueName="[Range]" displayFolder="" count="0" memberValueDatatype="130" unbalanced="0"/>
    <cacheHierarchy uniqueName="[Range].[Requested]" caption="Requested" attribute="1" defaultMemberUniqueName="[Range].[Requested].[All]" allUniqueName="[Range].[Requested].[All]" dimensionUniqueName="[Range]" displayFolder="" count="0" memberValueDatatype="20" unbalanced="0"/>
    <cacheHierarchy uniqueName="[Range].[Overall Score]" caption="Overall Score" attribute="1" defaultMemberUniqueName="[Range].[Overall Score].[All]" allUniqueName="[Range].[Overall Score].[All]" dimensionUniqueName="[Range]" displayFolder="" count="0" memberValueDatatype="5" unbalanced="0"/>
    <cacheHierarchy uniqueName="[Range].[# recommend funding]" caption="# recommend funding" attribute="1" defaultMemberUniqueName="[Range].[# recommend funding].[All]" allUniqueName="[Range].[# recommend funding].[All]" dimensionUniqueName="[Range]" displayFolder="" count="0" memberValueDatatype="20" unbalanced="0"/>
    <cacheHierarchy uniqueName="[Range].[Focus Area]" caption="Focus Area" attribute="1" defaultMemberUniqueName="[Range].[Focus Area].[All]" allUniqueName="[Range].[Focus Area].[All]" dimensionUniqueName="[Range]" displayFolder="" count="0" memberValueDatatype="130" unbalanced="0"/>
    <cacheHierarchy uniqueName="[Range].[Category]" caption="Category" attribute="1" defaultMemberUniqueName="[Range].[Category].[All]" allUniqueName="[Range].[Category].[All]" dimensionUniqueName="[Range]" displayFolder="" count="0" memberValueDatatype="130" unbalanced="0"/>
    <cacheHierarchy uniqueName="[Range 2].[Overall Score]" caption="Overall Score" attribute="1" defaultMemberUniqueName="[Range 2].[Overall Score].[All]" allUniqueName="[Range 2].[Overall Score].[All]" dimensionUniqueName="[Range 2]" displayFolder="" count="0" memberValueDatatype="5" unbalanced="0"/>
    <cacheHierarchy uniqueName="[Range 2].[# recommend funding]" caption="# recommend funding" attribute="1" defaultMemberUniqueName="[Range 2].[# recommend funding].[All]" allUniqueName="[Range 2].[# recommend funding].[All]" dimensionUniqueName="[Range 2]" displayFolder="" count="0" memberValueDatatype="20" unbalanced="0"/>
    <cacheHierarchy uniqueName="[Range 2].[Focus Area]" caption="Focus Area" attribute="1" defaultMemberUniqueName="[Range 2].[Focus Area].[All]" allUniqueName="[Range 2].[Focus Area].[All]" dimensionUniqueName="[Range 2]" displayFolder="" count="2" memberValueDatatype="130" unbalanced="0">
      <fieldsUsage count="2">
        <fieldUsage x="-1"/>
        <fieldUsage x="0"/>
      </fieldsUsage>
    </cacheHierarchy>
    <cacheHierarchy uniqueName="[Measures].[__XL_Count Range]" caption="__XL_Count Range" measure="1" displayFolder="" measureGroup="Range" count="0" hidden="1"/>
    <cacheHierarchy uniqueName="[Measures].[__XL_Count Range 2]" caption="__XL_Count Range 2" measure="1" displayFolder="" measureGroup="Range 2" count="0" hidden="1"/>
    <cacheHierarchy uniqueName="[Measures].[__No measures defined]" caption="__No measures defined" measure="1" displayFolder="" count="0" hidden="1"/>
    <cacheHierarchy uniqueName="[Measures].[Sum of Requested]" caption="Sum of Requested" measure="1" displayFolder="" measureGroup="Range" count="0" hidden="1">
      <extLst>
        <ext xmlns:x15="http://schemas.microsoft.com/office/spreadsheetml/2010/11/main" uri="{B97F6D7D-B522-45F9-BDA1-12C45D357490}">
          <x15:cacheHierarchy aggregatedColumn="1"/>
        </ext>
      </extLst>
    </cacheHierarchy>
    <cacheHierarchy uniqueName="[Measures].[Sum of Overall Score]" caption="Sum of Overall Score" measure="1" displayFolder="" measureGroup="Range 2" count="0" hidden="1">
      <extLst>
        <ext xmlns:x15="http://schemas.microsoft.com/office/spreadsheetml/2010/11/main" uri="{B97F6D7D-B522-45F9-BDA1-12C45D357490}">
          <x15:cacheHierarchy aggregatedColumn="6"/>
        </ext>
      </extLst>
    </cacheHierarchy>
    <cacheHierarchy uniqueName="[Measures].[Average of Overall Score]" caption="Average of Overall Score" measure="1" displayFolder="" measureGroup="Range 2" count="0" oneField="1" hidden="1">
      <fieldsUsage count="1">
        <fieldUsage x="1"/>
      </fieldsUsage>
      <extLst>
        <ext xmlns:x15="http://schemas.microsoft.com/office/spreadsheetml/2010/11/main" uri="{B97F6D7D-B522-45F9-BDA1-12C45D357490}">
          <x15:cacheHierarchy aggregatedColumn="6"/>
        </ext>
      </extLst>
    </cacheHierarchy>
  </cacheHierarchies>
  <kpis count="0"/>
  <dimensions count="3">
    <dimension measure="1" name="Measures" uniqueName="[Measures]" caption="Measures"/>
    <dimension name="Range" uniqueName="[Range]" caption="Range"/>
    <dimension name="Range 2" uniqueName="[Range 2]" caption="Range 2"/>
  </dimensions>
  <measureGroups count="2">
    <measureGroup name="Range" caption="Range"/>
    <measureGroup name="Range 2" caption="Range 2"/>
  </measureGroups>
  <maps count="2">
    <map measureGroup="0" dimension="1"/>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gelyn Johnson" refreshedDate="45022.639743171298" createdVersion="8" refreshedVersion="8" minRefreshableVersion="3" recordCount="638" xr:uid="{D593D2EC-15AD-4B93-8F80-01CA53011B9B}">
  <cacheSource type="worksheet">
    <worksheetSource ref="A1:N639" sheet="Data"/>
  </cacheSource>
  <cacheFields count="14">
    <cacheField name="Organization Name" numFmtId="0">
      <sharedItems/>
    </cacheField>
    <cacheField name="Project Name" numFmtId="0">
      <sharedItems/>
    </cacheField>
    <cacheField name="Funding Request" numFmtId="164">
      <sharedItems containsSemiMixedTypes="0" containsString="0" containsNumber="1" containsInteger="1" minValue="5000" maxValue="150000"/>
    </cacheField>
    <cacheField name="Focus Area" numFmtId="0">
      <sharedItems count="4">
        <s v="Educated &amp; Capable Community "/>
        <s v="Environmental Stewardship "/>
        <s v="Resident Well-Being "/>
        <s v="Vibrant Economy "/>
      </sharedItems>
    </cacheField>
    <cacheField name="Category" numFmtId="0">
      <sharedItems/>
    </cacheField>
    <cacheField name="Need for the Project" numFmtId="0">
      <sharedItems containsSemiMixedTypes="0" containsString="0" containsNumber="1" containsInteger="1" minValue="1" maxValue="5"/>
    </cacheField>
    <cacheField name="Project Plan" numFmtId="0">
      <sharedItems containsSemiMixedTypes="0" containsString="0" containsNumber="1" containsInteger="1" minValue="1" maxValue="5"/>
    </cacheField>
    <cacheField name="Proposed Results" numFmtId="0">
      <sharedItems containsSemiMixedTypes="0" containsString="0" containsNumber="1" containsInteger="1" minValue="1" maxValue="5"/>
    </cacheField>
    <cacheField name="Capacity" numFmtId="0">
      <sharedItems containsSemiMixedTypes="0" containsString="0" containsNumber="1" containsInteger="1" minValue="1" maxValue="5"/>
    </cacheField>
    <cacheField name="Equity" numFmtId="0">
      <sharedItems containsSemiMixedTypes="0" containsString="0" containsNumber="1" containsInteger="1" minValue="1" maxValue="5"/>
    </cacheField>
    <cacheField name="Budget" numFmtId="0">
      <sharedItems containsSemiMixedTypes="0" containsString="0" containsNumber="1" containsInteger="1" minValue="1" maxValue="5"/>
    </cacheField>
    <cacheField name="OVERALL" numFmtId="10">
      <sharedItems containsSemiMixedTypes="0" containsString="0" containsNumber="1" minValue="0.33333333333333331" maxValue="1"/>
    </cacheField>
    <cacheField name="Do you recommend funding this project" numFmtId="0">
      <sharedItems/>
    </cacheField>
    <cacheField name="Submission Assignee First Name"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gelyn Johnson" refreshedDate="45022.66200798611" createdVersion="8" refreshedVersion="8" minRefreshableVersion="3" recordCount="23" xr:uid="{0E4DE7ED-9083-4768-8E95-42A5EFB74D18}">
  <cacheSource type="worksheet">
    <worksheetSource ref="F10:H33" sheet="Overall"/>
  </cacheSource>
  <cacheFields count="3">
    <cacheField name="Focus Area" numFmtId="0">
      <sharedItems count="4">
        <s v="Educated &amp; Capable Community "/>
        <s v="Vibrant Economy "/>
        <s v="Resident Well-Being "/>
        <s v="Environmental Stewardship "/>
      </sharedItems>
    </cacheField>
    <cacheField name="Category" numFmtId="0">
      <sharedItems/>
    </cacheField>
    <cacheField name="Amount" numFmtId="44">
      <sharedItems containsSemiMixedTypes="0" containsString="0" containsNumber="1" minValue="11156" maxValue="8000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atthew Baker" refreshedDate="45022.43967673611" backgroundQuery="1" createdVersion="3" refreshedVersion="8" minRefreshableVersion="3" recordCount="0" supportSubquery="1" supportAdvancedDrill="1" xr:uid="{68364DC1-1348-4E22-89EE-CD56272F88BC}">
  <cacheSource type="external" connectionId="1">
    <extLst>
      <ext xmlns:x14="http://schemas.microsoft.com/office/spreadsheetml/2009/9/main" uri="{F057638F-6D5F-4e77-A914-E7F072B9BCA8}">
        <x14:sourceConnection name="ThisWorkbookDataModel"/>
      </ext>
    </extLst>
  </cacheSource>
  <cacheFields count="0"/>
  <cacheHierarchies count="15">
    <cacheHierarchy uniqueName="[Range].[Org Name]" caption="Org Name" attribute="1" defaultMemberUniqueName="[Range].[Org Name].[All]" allUniqueName="[Range].[Org Name].[All]" dimensionUniqueName="[Range]" displayFolder="" count="0" memberValueDatatype="130" unbalanced="0"/>
    <cacheHierarchy uniqueName="[Range].[Requested]" caption="Requested" attribute="1" defaultMemberUniqueName="[Range].[Requested].[All]" allUniqueName="[Range].[Requested].[All]" dimensionUniqueName="[Range]" displayFolder="" count="0" memberValueDatatype="20" unbalanced="0"/>
    <cacheHierarchy uniqueName="[Range].[Overall Score]" caption="Overall Score" attribute="1" defaultMemberUniqueName="[Range].[Overall Score].[All]" allUniqueName="[Range].[Overall Score].[All]" dimensionUniqueName="[Range]" displayFolder="" count="0" memberValueDatatype="5" unbalanced="0"/>
    <cacheHierarchy uniqueName="[Range].[# recommend funding]" caption="# recommend funding" attribute="1" defaultMemberUniqueName="[Range].[# recommend funding].[All]" allUniqueName="[Range].[# recommend funding].[All]" dimensionUniqueName="[Range]" displayFolder="" count="0" memberValueDatatype="20" unbalanced="0"/>
    <cacheHierarchy uniqueName="[Range].[Focus Area]" caption="Focus Area" attribute="1" defaultMemberUniqueName="[Range].[Focus Area].[All]" allUniqueName="[Range].[Focus Area].[All]" dimensionUniqueName="[Range]" displayFolder="" count="0" memberValueDatatype="130" unbalanced="0"/>
    <cacheHierarchy uniqueName="[Range].[Category]" caption="Category" attribute="1" defaultMemberUniqueName="[Range].[Category].[All]" allUniqueName="[Range].[Category].[All]" dimensionUniqueName="[Range]" displayFolder="" count="0" memberValueDatatype="130" unbalanced="0"/>
    <cacheHierarchy uniqueName="[Range 2].[Overall Score]" caption="Overall Score" attribute="1" defaultMemberUniqueName="[Range 2].[Overall Score].[All]" allUniqueName="[Range 2].[Overall Score].[All]" dimensionUniqueName="[Range 2]" displayFolder="" count="0" memberValueDatatype="5" unbalanced="0"/>
    <cacheHierarchy uniqueName="[Range 2].[# recommend funding]" caption="# recommend funding" attribute="1" defaultMemberUniqueName="[Range 2].[# recommend funding].[All]" allUniqueName="[Range 2].[# recommend funding].[All]" dimensionUniqueName="[Range 2]" displayFolder="" count="0" memberValueDatatype="20" unbalanced="0"/>
    <cacheHierarchy uniqueName="[Range 2].[Focus Area]" caption="Focus Area" attribute="1" defaultMemberUniqueName="[Range 2].[Focus Area].[All]" allUniqueName="[Range 2].[Focus Area].[All]" dimensionUniqueName="[Range 2]" displayFolder="" count="0" memberValueDatatype="130" unbalanced="0"/>
    <cacheHierarchy uniqueName="[Measures].[__XL_Count Range]" caption="__XL_Count Range" measure="1" displayFolder="" measureGroup="Range" count="0" hidden="1"/>
    <cacheHierarchy uniqueName="[Measures].[__XL_Count Range 2]" caption="__XL_Count Range 2" measure="1" displayFolder="" measureGroup="Range 2" count="0" hidden="1"/>
    <cacheHierarchy uniqueName="[Measures].[__No measures defined]" caption="__No measures defined" measure="1" displayFolder="" count="0" hidden="1"/>
    <cacheHierarchy uniqueName="[Measures].[Sum of Requested]" caption="Sum of Requested" measure="1" displayFolder="" measureGroup="Range" count="0" hidden="1">
      <extLst>
        <ext xmlns:x15="http://schemas.microsoft.com/office/spreadsheetml/2010/11/main" uri="{B97F6D7D-B522-45F9-BDA1-12C45D357490}">
          <x15:cacheHierarchy aggregatedColumn="1"/>
        </ext>
      </extLst>
    </cacheHierarchy>
    <cacheHierarchy uniqueName="[Measures].[Sum of Overall Score]" caption="Sum of Overall Score" measure="1" displayFolder="" measureGroup="Range 2" count="0" hidden="1">
      <extLst>
        <ext xmlns:x15="http://schemas.microsoft.com/office/spreadsheetml/2010/11/main" uri="{B97F6D7D-B522-45F9-BDA1-12C45D357490}">
          <x15:cacheHierarchy aggregatedColumn="6"/>
        </ext>
      </extLst>
    </cacheHierarchy>
    <cacheHierarchy uniqueName="[Measures].[Average of Overall Score]" caption="Average of Overall Score" measure="1" displayFolder="" measureGroup="Range 2" count="0" hidden="1">
      <extLst>
        <ext xmlns:x15="http://schemas.microsoft.com/office/spreadsheetml/2010/11/main" uri="{B97F6D7D-B522-45F9-BDA1-12C45D357490}">
          <x15:cacheHierarchy aggregatedColumn="6"/>
        </ext>
      </extLst>
    </cacheHierarchy>
  </cacheHierarchies>
  <kpis count="0"/>
  <dimensions count="3">
    <dimension measure="1" name="Measures" uniqueName="[Measures]" caption="Measures"/>
    <dimension name="Range" uniqueName="[Range]" caption="Range"/>
    <dimension name="Range 2" uniqueName="[Range 2]" caption="Range 2"/>
  </dimensions>
  <measureGroups count="2">
    <measureGroup name="Range" caption="Range"/>
    <measureGroup name="Range 2" caption="Range 2"/>
  </measureGroups>
  <maps count="2">
    <map measureGroup="0" dimension="1"/>
    <map measureGroup="1" dimension="2"/>
  </maps>
  <extLst>
    <ext xmlns:x14="http://schemas.microsoft.com/office/spreadsheetml/2009/9/main" uri="{725AE2AE-9491-48be-B2B4-4EB974FC3084}">
      <x14:pivotCacheDefinition slicerData="1" pivotCacheId="380120944" supportSubqueryNonVisual="1" supportSubqueryCalcMem="1" supportAddCalcMems="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8">
  <r>
    <s v="Asheville Buncombe Community Christian Ministry"/>
    <s v="Educational Support Services for Women Living at Transformation Village"/>
    <n v="40000"/>
    <x v="0"/>
    <s v="Adult Education "/>
    <n v="5"/>
    <n v="5"/>
    <n v="4"/>
    <n v="4"/>
    <n v="5"/>
    <n v="4"/>
    <n v="0.9"/>
    <s v="Yes"/>
    <s v="Evaluator 1"/>
  </r>
  <r>
    <s v="Asheville Buncombe Community Christian Ministry"/>
    <s v="Educational Support Services for Women Living at Transformation Village"/>
    <n v="40000"/>
    <x v="0"/>
    <s v="Adult Education "/>
    <n v="5"/>
    <n v="5"/>
    <n v="5"/>
    <n v="5"/>
    <n v="5"/>
    <n v="5"/>
    <n v="1"/>
    <s v="Yes"/>
    <s v="Evaluator 2"/>
  </r>
  <r>
    <s v="Asheville Buncombe Community Christian Ministry"/>
    <s v="Educational Support Services for Women Living at Transformation Village"/>
    <n v="40000"/>
    <x v="0"/>
    <s v="Adult Education "/>
    <n v="5"/>
    <n v="5"/>
    <n v="5"/>
    <n v="5"/>
    <n v="5"/>
    <n v="5"/>
    <n v="1"/>
    <s v="Yes"/>
    <s v="Evaluator 3"/>
  </r>
  <r>
    <s v="Asheville Buncombe Community Christian Ministry"/>
    <s v="Educational Support Services for Women Living at Transformation Village"/>
    <n v="40000"/>
    <x v="0"/>
    <s v="Adult Education "/>
    <n v="5"/>
    <n v="4"/>
    <n v="4"/>
    <n v="5"/>
    <n v="4"/>
    <n v="4"/>
    <n v="0.8666666666666667"/>
    <s v="Yes"/>
    <s v="Evaluator 4"/>
  </r>
  <r>
    <s v="Asheville Buncombe Community Christian Ministry"/>
    <s v="Educational Support Services for Women Living at Transformation Village"/>
    <n v="40000"/>
    <x v="0"/>
    <s v="Adult Education "/>
    <n v="4"/>
    <n v="5"/>
    <n v="4"/>
    <n v="5"/>
    <n v="5"/>
    <n v="5"/>
    <n v="0.93333333333333335"/>
    <s v="Yes"/>
    <s v="Evaluator 5"/>
  </r>
  <r>
    <s v="Asheville Buncombe Community Christian Ministry"/>
    <s v="Educational Support Services for Women Living at Transformation Village"/>
    <n v="40000"/>
    <x v="0"/>
    <s v="Adult Education "/>
    <n v="5"/>
    <n v="5"/>
    <n v="5"/>
    <n v="5"/>
    <n v="5"/>
    <n v="5"/>
    <n v="1"/>
    <s v="Yes"/>
    <s v="Evaluator 6"/>
  </r>
  <r>
    <s v="Asheville Buncombe Community Christian Ministry"/>
    <s v="Educational Support Services for Women Living at Transformation Village"/>
    <n v="40000"/>
    <x v="0"/>
    <s v="Adult Education "/>
    <n v="5"/>
    <n v="4"/>
    <n v="5"/>
    <n v="4"/>
    <n v="4"/>
    <n v="5"/>
    <n v="0.9"/>
    <s v="Yes"/>
    <s v="Evaluator 7"/>
  </r>
  <r>
    <s v="Asheville Buncombe Community Christian Ministry"/>
    <s v="Educational Support Services for Women Living at Transformation Village"/>
    <n v="40000"/>
    <x v="0"/>
    <s v="Adult Education "/>
    <n v="5"/>
    <n v="5"/>
    <n v="3"/>
    <n v="5"/>
    <n v="5"/>
    <n v="5"/>
    <n v="0.93333333333333335"/>
    <s v="Yes"/>
    <s v="Evaluator 9"/>
  </r>
  <r>
    <s v="Asheville Buncombe Community Christian Ministry"/>
    <s v="Educational Support Services for Women Living at Transformation Village"/>
    <n v="40000"/>
    <x v="0"/>
    <s v="Adult Education "/>
    <n v="4"/>
    <n v="5"/>
    <n v="5"/>
    <n v="3"/>
    <n v="3"/>
    <n v="4"/>
    <n v="0.8"/>
    <s v="No"/>
    <s v="Evaluator 8"/>
  </r>
  <r>
    <s v="Asheville Creative Arts - Hood Huggers"/>
    <s v="Hood Huggers Under Instruction (HHI/UI)"/>
    <n v="30000"/>
    <x v="0"/>
    <s v="K-12 Education "/>
    <n v="5"/>
    <n v="5"/>
    <n v="4"/>
    <n v="5"/>
    <n v="5"/>
    <n v="4"/>
    <n v="0.93333333333333335"/>
    <s v="Yes"/>
    <s v="Evaluator 1"/>
  </r>
  <r>
    <s v="Asheville Creative Arts - Hood Huggers"/>
    <s v="Hood Huggers Under Instruction (HHI/UI)"/>
    <n v="30000"/>
    <x v="0"/>
    <s v="K-12 Education "/>
    <n v="5"/>
    <n v="5"/>
    <n v="4"/>
    <n v="5"/>
    <n v="5"/>
    <n v="4"/>
    <n v="0.93333333333333335"/>
    <s v="Yes"/>
    <s v="Evaluator 2"/>
  </r>
  <r>
    <s v="Asheville Creative Arts - Hood Huggers"/>
    <s v="Hood Huggers Under Instruction (HHI/UI)"/>
    <n v="30000"/>
    <x v="0"/>
    <s v="K-12 Education "/>
    <n v="5"/>
    <n v="5"/>
    <n v="5"/>
    <n v="5"/>
    <n v="5"/>
    <n v="5"/>
    <n v="1"/>
    <s v="Yes"/>
    <s v="Evaluator 3"/>
  </r>
  <r>
    <s v="Asheville Creative Arts - Hood Huggers"/>
    <s v="Hood Huggers Under Instruction (HHI/UI)"/>
    <n v="30000"/>
    <x v="0"/>
    <s v="K-12 Education "/>
    <n v="4"/>
    <n v="4"/>
    <n v="4"/>
    <n v="5"/>
    <n v="4"/>
    <n v="4"/>
    <n v="0.83333333333333337"/>
    <s v="Yes"/>
    <s v="Evaluator 4"/>
  </r>
  <r>
    <s v="Asheville Creative Arts - Hood Huggers"/>
    <s v="Hood Huggers Under Instruction (HHI/UI)"/>
    <n v="30000"/>
    <x v="0"/>
    <s v="K-12 Education "/>
    <n v="5"/>
    <n v="4"/>
    <n v="4"/>
    <n v="5"/>
    <n v="5"/>
    <n v="4"/>
    <n v="0.9"/>
    <s v="Yes"/>
    <s v="Evaluator 5"/>
  </r>
  <r>
    <s v="Asheville Creative Arts - Hood Huggers"/>
    <s v="Hood Huggers Under Instruction (HHI/UI)"/>
    <n v="30000"/>
    <x v="0"/>
    <s v="K-12 Education "/>
    <n v="5"/>
    <n v="4"/>
    <n v="4"/>
    <n v="4"/>
    <n v="5"/>
    <n v="5"/>
    <n v="0.9"/>
    <s v="Yes"/>
    <s v="Evaluator 6"/>
  </r>
  <r>
    <s v="Asheville Creative Arts - Hood Huggers"/>
    <s v="Hood Huggers Under Instruction (HHI/UI)"/>
    <n v="30000"/>
    <x v="0"/>
    <s v="K-12 Education "/>
    <n v="5"/>
    <n v="4"/>
    <n v="4"/>
    <n v="5"/>
    <n v="5"/>
    <n v="4"/>
    <n v="0.9"/>
    <s v="Yes"/>
    <s v="Evaluator 7"/>
  </r>
  <r>
    <s v="Asheville Creative Arts - Hood Huggers"/>
    <s v="Hood Huggers Under Instruction (HHI/UI)"/>
    <n v="30000"/>
    <x v="0"/>
    <s v="K-12 Education "/>
    <n v="5"/>
    <n v="4"/>
    <n v="4"/>
    <n v="4"/>
    <n v="5"/>
    <n v="3"/>
    <n v="0.83333333333333337"/>
    <s v="Yes"/>
    <s v="Evaluator 8"/>
  </r>
  <r>
    <s v="Asheville Creative Arts - Hood Huggers"/>
    <s v="Hood Huggers Under Instruction (HHI/UI)"/>
    <n v="30000"/>
    <x v="0"/>
    <s v="K-12 Education "/>
    <n v="5"/>
    <n v="4"/>
    <n v="4"/>
    <n v="4"/>
    <n v="5"/>
    <n v="3"/>
    <n v="0.83333333333333337"/>
    <s v="Yes"/>
    <s v="Evaluator 9"/>
  </r>
  <r>
    <s v="Asheville-Buncombe Technical Community College"/>
    <s v="Transitional Studies English Language Acquisition"/>
    <n v="95000"/>
    <x v="0"/>
    <s v="Adult Education "/>
    <n v="5"/>
    <n v="5"/>
    <n v="4"/>
    <n v="4"/>
    <n v="5"/>
    <n v="5"/>
    <n v="0.93333333333333335"/>
    <s v="Yes"/>
    <s v="Evaluator 1"/>
  </r>
  <r>
    <s v="Asheville-Buncombe Technical Community College"/>
    <s v="Transitional Studies English Language Acquisition"/>
    <n v="95000"/>
    <x v="0"/>
    <s v="Adult Education "/>
    <n v="4"/>
    <n v="5"/>
    <n v="5"/>
    <n v="4"/>
    <n v="5"/>
    <n v="3"/>
    <n v="0.8666666666666667"/>
    <s v="Yes"/>
    <s v="Evaluator 2"/>
  </r>
  <r>
    <s v="Asheville-Buncombe Technical Community College"/>
    <s v="Transitional Studies English Language Acquisition"/>
    <n v="95000"/>
    <x v="0"/>
    <s v="Adult Education "/>
    <n v="5"/>
    <n v="5"/>
    <n v="5"/>
    <n v="5"/>
    <n v="5"/>
    <n v="5"/>
    <n v="1"/>
    <s v="Yes"/>
    <s v="Evaluator 3"/>
  </r>
  <r>
    <s v="Asheville-Buncombe Technical Community College"/>
    <s v="Transitional Studies English Language Acquisition"/>
    <n v="95000"/>
    <x v="0"/>
    <s v="Adult Education "/>
    <n v="4"/>
    <n v="4"/>
    <n v="4"/>
    <n v="5"/>
    <n v="4"/>
    <n v="5"/>
    <n v="0.8666666666666667"/>
    <s v="Yes"/>
    <s v="Evaluator 4"/>
  </r>
  <r>
    <s v="Asheville-Buncombe Technical Community College"/>
    <s v="Transitional Studies English Language Acquisition"/>
    <n v="95000"/>
    <x v="0"/>
    <s v="Adult Education "/>
    <n v="4"/>
    <n v="4"/>
    <n v="3"/>
    <n v="4"/>
    <n v="4"/>
    <n v="4"/>
    <n v="0.76666666666666672"/>
    <s v="Yes"/>
    <s v="Evaluator 5"/>
  </r>
  <r>
    <s v="Asheville-Buncombe Technical Community College"/>
    <s v="Transitional Studies English Language Acquisition"/>
    <n v="95000"/>
    <x v="0"/>
    <s v="Adult Education "/>
    <n v="4"/>
    <n v="4"/>
    <n v="3"/>
    <n v="5"/>
    <n v="4"/>
    <n v="3"/>
    <n v="0.76666666666666672"/>
    <s v="Yes"/>
    <s v="Evaluator 6"/>
  </r>
  <r>
    <s v="Asheville-Buncombe Technical Community College"/>
    <s v="Transitional Studies English Language Acquisition"/>
    <n v="95000"/>
    <x v="0"/>
    <s v="Adult Education "/>
    <n v="5"/>
    <n v="5"/>
    <n v="5"/>
    <n v="4"/>
    <n v="4"/>
    <n v="3"/>
    <n v="0.8666666666666667"/>
    <s v="Yes"/>
    <s v="Evaluator 7"/>
  </r>
  <r>
    <s v="Asheville-Buncombe Technical Community College"/>
    <s v="Transitional Studies English Language Acquisition"/>
    <n v="95000"/>
    <x v="0"/>
    <s v="Adult Education "/>
    <n v="3"/>
    <n v="3"/>
    <n v="2"/>
    <n v="3"/>
    <n v="4"/>
    <n v="4"/>
    <n v="0.6333333333333333"/>
    <s v="Yes"/>
    <s v="Evaluator 8"/>
  </r>
  <r>
    <s v="Asheville-Buncombe Technical Community College"/>
    <s v="Transitional Studies English Language Acquisition"/>
    <n v="95000"/>
    <x v="0"/>
    <s v="Adult Education "/>
    <n v="5"/>
    <n v="4"/>
    <n v="4"/>
    <n v="5"/>
    <n v="5"/>
    <n v="3"/>
    <n v="0.8666666666666667"/>
    <s v="Yes"/>
    <s v="Evaluator 9"/>
  </r>
  <r>
    <s v="Carolina Day School"/>
    <s v="Horizons at CDS Summer 2023 Academic Program Expansion"/>
    <n v="12006"/>
    <x v="0"/>
    <s v="K-12 Education "/>
    <n v="3"/>
    <n v="3"/>
    <n v="3"/>
    <n v="3"/>
    <n v="4"/>
    <n v="4"/>
    <n v="0.66666666666666663"/>
    <s v="Yes"/>
    <s v="Evaluator 2"/>
  </r>
  <r>
    <s v="Carolina Day School"/>
    <s v="Horizons at CDS Summer 2023 Academic Program Expansion"/>
    <n v="12006"/>
    <x v="0"/>
    <s v="K-12 Education "/>
    <n v="5"/>
    <n v="5"/>
    <n v="5"/>
    <n v="5"/>
    <n v="5"/>
    <n v="5"/>
    <n v="1"/>
    <s v="Yes"/>
    <s v="Evaluator 3"/>
  </r>
  <r>
    <s v="Carolina Day School"/>
    <s v="Horizons at CDS Summer 2023 Academic Program Expansion"/>
    <n v="12006"/>
    <x v="0"/>
    <s v="K-12 Education "/>
    <n v="4"/>
    <n v="4"/>
    <n v="4"/>
    <n v="4"/>
    <n v="4"/>
    <n v="4"/>
    <n v="0.8"/>
    <s v="Yes"/>
    <s v="Evaluator 4"/>
  </r>
  <r>
    <s v="Carolina Day School"/>
    <s v="Horizons at CDS Summer 2023 Academic Program Expansion"/>
    <n v="12006"/>
    <x v="0"/>
    <s v="K-12 Education "/>
    <n v="5"/>
    <n v="4"/>
    <n v="4"/>
    <n v="5"/>
    <n v="4"/>
    <n v="5"/>
    <n v="0.9"/>
    <s v="Yes"/>
    <s v="Evaluator 5"/>
  </r>
  <r>
    <s v="Carolina Day School"/>
    <s v="Horizons at CDS Summer 2023 Academic Program Expansion"/>
    <n v="12006"/>
    <x v="0"/>
    <s v="K-12 Education "/>
    <n v="5"/>
    <n v="5"/>
    <n v="5"/>
    <n v="5"/>
    <n v="4"/>
    <n v="5"/>
    <n v="0.96666666666666667"/>
    <s v="Yes"/>
    <s v="Evaluator 6"/>
  </r>
  <r>
    <s v="Carolina Day School"/>
    <s v="Horizons at CDS Summer 2023 Academic Program Expansion"/>
    <n v="12006"/>
    <x v="0"/>
    <s v="K-12 Education "/>
    <n v="5"/>
    <n v="5"/>
    <n v="5"/>
    <n v="4"/>
    <n v="4"/>
    <n v="5"/>
    <n v="0.93333333333333335"/>
    <s v="Yes"/>
    <s v="Evaluator 7"/>
  </r>
  <r>
    <s v="Carolina Day School"/>
    <s v="Horizons at CDS Summer 2023 Academic Program Expansion"/>
    <n v="12006"/>
    <x v="0"/>
    <s v="K-12 Education "/>
    <n v="5"/>
    <n v="4"/>
    <n v="4"/>
    <n v="5"/>
    <n v="5"/>
    <n v="4"/>
    <n v="0.9"/>
    <s v="Yes"/>
    <s v="Evaluator 8"/>
  </r>
  <r>
    <s v="Carolina Day School"/>
    <s v="Horizons at CDS Summer 2023 Academic Program Expansion"/>
    <n v="12006"/>
    <x v="0"/>
    <s v="K-12 Education "/>
    <n v="4"/>
    <n v="4"/>
    <n v="4"/>
    <n v="5"/>
    <n v="5"/>
    <n v="4"/>
    <n v="0.8666666666666667"/>
    <s v="Yes"/>
    <s v="Evaluator 9"/>
  </r>
  <r>
    <s v="Carolina Day School"/>
    <s v="Horizons at CDS Summer 2023 Academic Program Expansion"/>
    <n v="12006"/>
    <x v="0"/>
    <s v="K-12 Education "/>
    <n v="3"/>
    <n v="4"/>
    <n v="3"/>
    <n v="5"/>
    <n v="4"/>
    <n v="4"/>
    <n v="0.76666666666666672"/>
    <s v="No"/>
    <s v="Evaluator 1"/>
  </r>
  <r>
    <s v="Children First/Communities in Schools of Buncombe County"/>
    <s v="Student Success Support for Buncombe County Children"/>
    <n v="75000"/>
    <x v="0"/>
    <s v="K-12 Education "/>
    <n v="5"/>
    <n v="5"/>
    <n v="5"/>
    <n v="4"/>
    <n v="5"/>
    <n v="4"/>
    <n v="0.93333333333333335"/>
    <s v="Yes"/>
    <s v="Evaluator 1"/>
  </r>
  <r>
    <s v="Children First/Communities in Schools of Buncombe County"/>
    <s v="Student Success Support for Buncombe County Children"/>
    <n v="75000"/>
    <x v="0"/>
    <s v="K-12 Education "/>
    <n v="5"/>
    <n v="4"/>
    <n v="4"/>
    <n v="4"/>
    <n v="4"/>
    <n v="4"/>
    <n v="0.83333333333333337"/>
    <s v="Yes"/>
    <s v="Evaluator 2"/>
  </r>
  <r>
    <s v="Children First/Communities in Schools of Buncombe County"/>
    <s v="Student Success Support for Buncombe County Children"/>
    <n v="75000"/>
    <x v="0"/>
    <s v="K-12 Education "/>
    <n v="5"/>
    <n v="5"/>
    <n v="5"/>
    <n v="5"/>
    <n v="5"/>
    <n v="5"/>
    <n v="1"/>
    <s v="Yes"/>
    <s v="Evaluator 3"/>
  </r>
  <r>
    <s v="Children First/Communities in Schools of Buncombe County"/>
    <s v="Student Success Support for Buncombe County Children"/>
    <n v="75000"/>
    <x v="0"/>
    <s v="K-12 Education "/>
    <n v="5"/>
    <n v="4"/>
    <n v="4"/>
    <n v="4"/>
    <n v="4"/>
    <n v="4"/>
    <n v="0.83333333333333337"/>
    <s v="Yes"/>
    <s v="Evaluator 4"/>
  </r>
  <r>
    <s v="Children First/Communities in Schools of Buncombe County"/>
    <s v="Student Success Support for Buncombe County Children"/>
    <n v="75000"/>
    <x v="0"/>
    <s v="K-12 Education "/>
    <n v="4"/>
    <n v="4"/>
    <n v="4"/>
    <n v="4"/>
    <n v="4"/>
    <n v="4"/>
    <n v="0.8"/>
    <s v="Yes"/>
    <s v="Evaluator 5"/>
  </r>
  <r>
    <s v="Children First/Communities in Schools of Buncombe County"/>
    <s v="Student Success Support for Buncombe County Children"/>
    <n v="75000"/>
    <x v="0"/>
    <s v="K-12 Education "/>
    <n v="5"/>
    <n v="5"/>
    <n v="4"/>
    <n v="5"/>
    <n v="5"/>
    <n v="5"/>
    <n v="0.96666666666666667"/>
    <s v="Yes"/>
    <s v="Evaluator 6"/>
  </r>
  <r>
    <s v="Children First/Communities in Schools of Buncombe County"/>
    <s v="Student Success Support for Buncombe County Children"/>
    <n v="75000"/>
    <x v="0"/>
    <s v="K-12 Education "/>
    <n v="5"/>
    <n v="4"/>
    <n v="4"/>
    <n v="4"/>
    <n v="4"/>
    <n v="4"/>
    <n v="0.83333333333333337"/>
    <s v="Yes"/>
    <s v="Evaluator 7"/>
  </r>
  <r>
    <s v="Children First/Communities in Schools of Buncombe County"/>
    <s v="Student Success Support for Buncombe County Children"/>
    <n v="75000"/>
    <x v="0"/>
    <s v="K-12 Education "/>
    <n v="5"/>
    <n v="4"/>
    <n v="4"/>
    <n v="5"/>
    <n v="5"/>
    <n v="4"/>
    <n v="0.9"/>
    <s v="Yes"/>
    <s v="Evaluator 8"/>
  </r>
  <r>
    <s v="Children First/Communities in Schools of Buncombe County"/>
    <s v="Student Success Support for Buncombe County Children"/>
    <n v="75000"/>
    <x v="0"/>
    <s v="K-12 Education "/>
    <n v="4"/>
    <n v="5"/>
    <n v="4"/>
    <n v="5"/>
    <n v="4"/>
    <n v="4"/>
    <n v="0.8666666666666667"/>
    <s v="Yes"/>
    <s v="Evaluator 9"/>
  </r>
  <r>
    <s v="Jackson"/>
    <s v="Chosen PODS Afterschool &amp; Summer Program"/>
    <n v="80000"/>
    <x v="0"/>
    <s v="K-12 Education "/>
    <n v="5"/>
    <n v="3"/>
    <n v="5"/>
    <n v="5"/>
    <n v="5"/>
    <n v="4"/>
    <n v="0.9"/>
    <s v="Yes"/>
    <s v="Evaluator 1"/>
  </r>
  <r>
    <s v="Jackson"/>
    <s v="Chosen PODS Afterschool &amp; Summer Program"/>
    <n v="80000"/>
    <x v="0"/>
    <s v="K-12 Education "/>
    <n v="5"/>
    <n v="5"/>
    <n v="4"/>
    <n v="4"/>
    <n v="4"/>
    <n v="4"/>
    <n v="0.8666666666666667"/>
    <s v="Yes"/>
    <s v="Evaluator 2"/>
  </r>
  <r>
    <s v="Jackson"/>
    <s v="Chosen PODS Afterschool &amp; Summer Program"/>
    <n v="80000"/>
    <x v="0"/>
    <s v="K-12 Education "/>
    <n v="5"/>
    <n v="5"/>
    <n v="5"/>
    <n v="5"/>
    <n v="5"/>
    <n v="5"/>
    <n v="1"/>
    <s v="Yes"/>
    <s v="Evaluator 3"/>
  </r>
  <r>
    <s v="Jackson"/>
    <s v="Chosen PODS Afterschool &amp; Summer Program"/>
    <n v="80000"/>
    <x v="0"/>
    <s v="K-12 Education "/>
    <n v="4"/>
    <n v="4"/>
    <n v="3"/>
    <n v="4"/>
    <n v="4"/>
    <n v="3"/>
    <n v="0.73333333333333328"/>
    <s v="Yes"/>
    <s v="Evaluator 5"/>
  </r>
  <r>
    <s v="Jackson"/>
    <s v="Chosen PODS Afterschool &amp; Summer Program"/>
    <n v="80000"/>
    <x v="0"/>
    <s v="K-12 Education "/>
    <n v="5"/>
    <n v="4"/>
    <n v="4"/>
    <n v="4"/>
    <n v="5"/>
    <n v="5"/>
    <n v="0.9"/>
    <s v="Yes"/>
    <s v="Evaluator 6"/>
  </r>
  <r>
    <s v="Jackson"/>
    <s v="Chosen PODS Afterschool &amp; Summer Program"/>
    <n v="80000"/>
    <x v="0"/>
    <s v="K-12 Education "/>
    <n v="5"/>
    <n v="5"/>
    <n v="5"/>
    <n v="4"/>
    <n v="5"/>
    <n v="5"/>
    <n v="0.96666666666666667"/>
    <s v="Yes"/>
    <s v="Evaluator 7"/>
  </r>
  <r>
    <s v="Jackson"/>
    <s v="Chosen PODS Afterschool &amp; Summer Program"/>
    <n v="80000"/>
    <x v="0"/>
    <s v="K-12 Education "/>
    <n v="5"/>
    <n v="4"/>
    <n v="4"/>
    <n v="4"/>
    <n v="4"/>
    <n v="4"/>
    <n v="0.83333333333333337"/>
    <s v="Yes"/>
    <s v="Evaluator 8"/>
  </r>
  <r>
    <s v="Jackson"/>
    <s v="Chosen PODS Afterschool &amp; Summer Program"/>
    <n v="80000"/>
    <x v="0"/>
    <s v="K-12 Education "/>
    <n v="4"/>
    <n v="4"/>
    <n v="4"/>
    <n v="4"/>
    <n v="4"/>
    <n v="3"/>
    <n v="0.76666666666666672"/>
    <s v="No"/>
    <s v="Evaluator 4"/>
  </r>
  <r>
    <s v="Jackson"/>
    <s v="Chosen PODS Afterschool &amp; Summer Program"/>
    <n v="80000"/>
    <x v="0"/>
    <s v="K-12 Education "/>
    <n v="5"/>
    <n v="2"/>
    <n v="2"/>
    <n v="4"/>
    <n v="5"/>
    <n v="3"/>
    <n v="0.7"/>
    <s v="No"/>
    <s v="Evaluator 9"/>
  </r>
  <r>
    <s v="Literacy Together"/>
    <s v="Igniting Superhero Readers"/>
    <n v="50000"/>
    <x v="0"/>
    <s v="K-12 Education "/>
    <n v="5"/>
    <n v="5"/>
    <n v="4"/>
    <n v="4"/>
    <n v="5"/>
    <n v="4"/>
    <n v="0.9"/>
    <s v="Yes"/>
    <s v="Evaluator 1"/>
  </r>
  <r>
    <s v="Literacy Together"/>
    <s v="Igniting Superhero Readers"/>
    <n v="50000"/>
    <x v="0"/>
    <s v="K-12 Education "/>
    <n v="5"/>
    <n v="5"/>
    <n v="4"/>
    <n v="4"/>
    <n v="4"/>
    <n v="5"/>
    <n v="0.9"/>
    <s v="Yes"/>
    <s v="Evaluator 2"/>
  </r>
  <r>
    <s v="Literacy Together"/>
    <s v="Igniting Superhero Readers"/>
    <n v="50000"/>
    <x v="0"/>
    <s v="K-12 Education "/>
    <n v="5"/>
    <n v="5"/>
    <n v="5"/>
    <n v="5"/>
    <n v="5"/>
    <n v="5"/>
    <n v="1"/>
    <s v="Yes"/>
    <s v="Evaluator 3"/>
  </r>
  <r>
    <s v="Literacy Together"/>
    <s v="Igniting Superhero Readers"/>
    <n v="50000"/>
    <x v="0"/>
    <s v="K-12 Education "/>
    <n v="4"/>
    <n v="4"/>
    <n v="4"/>
    <n v="5"/>
    <n v="4"/>
    <n v="4"/>
    <n v="0.83333333333333337"/>
    <s v="Yes"/>
    <s v="Evaluator 4"/>
  </r>
  <r>
    <s v="Literacy Together"/>
    <s v="Igniting Superhero Readers"/>
    <n v="50000"/>
    <x v="0"/>
    <s v="K-12 Education "/>
    <n v="4"/>
    <n v="4"/>
    <n v="4"/>
    <n v="4"/>
    <n v="4"/>
    <n v="4"/>
    <n v="0.8"/>
    <s v="Yes"/>
    <s v="Evaluator 5"/>
  </r>
  <r>
    <s v="Literacy Together"/>
    <s v="Igniting Superhero Readers"/>
    <n v="50000"/>
    <x v="0"/>
    <s v="K-12 Education "/>
    <n v="5"/>
    <n v="5"/>
    <n v="5"/>
    <n v="5"/>
    <n v="5"/>
    <n v="5"/>
    <n v="1"/>
    <s v="Yes"/>
    <s v="Evaluator 6"/>
  </r>
  <r>
    <s v="Literacy Together"/>
    <s v="Igniting Superhero Readers"/>
    <n v="50000"/>
    <x v="0"/>
    <s v="K-12 Education "/>
    <n v="5"/>
    <n v="5"/>
    <n v="4"/>
    <n v="5"/>
    <n v="5"/>
    <n v="4"/>
    <n v="0.93333333333333335"/>
    <s v="Yes"/>
    <s v="Evaluator 7"/>
  </r>
  <r>
    <s v="Literacy Together"/>
    <s v="Igniting Superhero Readers"/>
    <n v="50000"/>
    <x v="0"/>
    <s v="K-12 Education "/>
    <n v="5"/>
    <n v="4"/>
    <n v="4"/>
    <n v="4"/>
    <n v="5"/>
    <n v="3"/>
    <n v="0.83333333333333337"/>
    <s v="Yes"/>
    <s v="Evaluator 8"/>
  </r>
  <r>
    <s v="Literacy Together"/>
    <s v="Igniting Superhero Readers"/>
    <n v="50000"/>
    <x v="0"/>
    <s v="K-12 Education "/>
    <n v="5"/>
    <n v="5"/>
    <n v="5"/>
    <n v="5"/>
    <n v="5"/>
    <n v="3"/>
    <n v="0.93333333333333335"/>
    <s v="Yes"/>
    <s v="Evaluator 9"/>
  </r>
  <r>
    <s v="Mountain Child Advocacy Center"/>
    <s v="Adult Education for Parenting and Child Abuse Prevention"/>
    <n v="60000"/>
    <x v="0"/>
    <s v="Adult Education "/>
    <n v="5"/>
    <n v="4"/>
    <n v="4"/>
    <n v="5"/>
    <n v="5"/>
    <n v="3"/>
    <n v="0.8666666666666667"/>
    <s v="Yes"/>
    <s v="Evaluator 1"/>
  </r>
  <r>
    <s v="Mountain Child Advocacy Center"/>
    <s v="Adult Education for Parenting and Child Abuse Prevention"/>
    <n v="60000"/>
    <x v="0"/>
    <s v="Adult Education "/>
    <n v="5"/>
    <n v="5"/>
    <n v="5"/>
    <n v="5"/>
    <n v="5"/>
    <n v="5"/>
    <n v="1"/>
    <s v="Yes"/>
    <s v="Evaluator 2"/>
  </r>
  <r>
    <s v="Mountain Child Advocacy Center"/>
    <s v="Adult Education for Parenting and Child Abuse Prevention"/>
    <n v="60000"/>
    <x v="0"/>
    <s v="Adult Education "/>
    <n v="5"/>
    <n v="5"/>
    <n v="5"/>
    <n v="5"/>
    <n v="2"/>
    <n v="5"/>
    <n v="0.9"/>
    <s v="Yes"/>
    <s v="Evaluator 3"/>
  </r>
  <r>
    <s v="Mountain Child Advocacy Center"/>
    <s v="Adult Education for Parenting and Child Abuse Prevention"/>
    <n v="60000"/>
    <x v="0"/>
    <s v="Adult Education "/>
    <n v="4"/>
    <n v="4"/>
    <n v="4"/>
    <n v="5"/>
    <n v="4"/>
    <n v="4"/>
    <n v="0.83333333333333337"/>
    <s v="Yes"/>
    <s v="Evaluator 5"/>
  </r>
  <r>
    <s v="Mountain Child Advocacy Center"/>
    <s v="Adult Education for Parenting and Child Abuse Prevention"/>
    <n v="60000"/>
    <x v="0"/>
    <s v="Adult Education "/>
    <n v="5"/>
    <n v="4"/>
    <n v="4"/>
    <n v="4"/>
    <n v="5"/>
    <n v="4"/>
    <n v="0.8666666666666667"/>
    <s v="Yes"/>
    <s v="Evaluator 6"/>
  </r>
  <r>
    <s v="Mountain Child Advocacy Center"/>
    <s v="Adult Education for Parenting and Child Abuse Prevention"/>
    <n v="60000"/>
    <x v="0"/>
    <s v="Adult Education "/>
    <n v="5"/>
    <n v="5"/>
    <n v="4"/>
    <n v="5"/>
    <n v="4"/>
    <n v="5"/>
    <n v="0.93333333333333335"/>
    <s v="Yes"/>
    <s v="Evaluator 7"/>
  </r>
  <r>
    <s v="Mountain Child Advocacy Center"/>
    <s v="Adult Education for Parenting and Child Abuse Prevention"/>
    <n v="60000"/>
    <x v="0"/>
    <s v="Adult Education "/>
    <n v="5"/>
    <n v="4"/>
    <n v="4"/>
    <n v="4"/>
    <n v="5"/>
    <n v="5"/>
    <n v="0.9"/>
    <s v="Yes"/>
    <s v="Evaluator 8"/>
  </r>
  <r>
    <s v="Mountain Child Advocacy Center"/>
    <s v="Adult Education for Parenting and Child Abuse Prevention"/>
    <n v="60000"/>
    <x v="0"/>
    <s v="Adult Education "/>
    <n v="5"/>
    <n v="3"/>
    <n v="5"/>
    <n v="4"/>
    <n v="3"/>
    <n v="4"/>
    <n v="0.8"/>
    <s v="Yes"/>
    <s v="Evaluator 9"/>
  </r>
  <r>
    <s v="Mountain Child Advocacy Center"/>
    <s v="Adult Education for Parenting and Child Abuse Prevention"/>
    <n v="60000"/>
    <x v="0"/>
    <s v="Adult Education "/>
    <n v="4"/>
    <n v="4"/>
    <n v="3"/>
    <n v="4"/>
    <n v="4"/>
    <n v="4"/>
    <n v="0.76666666666666672"/>
    <s v="No"/>
    <s v="Evaluator 4"/>
  </r>
  <r>
    <s v="Partners Unlimited, Inc."/>
    <s v="Academic Enhancement Programs"/>
    <n v="60000"/>
    <x v="0"/>
    <s v="K-12 Education "/>
    <n v="5"/>
    <n v="1"/>
    <n v="3"/>
    <n v="1"/>
    <n v="5"/>
    <n v="5"/>
    <n v="0.66666666666666663"/>
    <s v="Yes"/>
    <s v="Evaluator 3"/>
  </r>
  <r>
    <s v="Partners Unlimited, Inc."/>
    <s v="Academic Enhancement Programs"/>
    <n v="60000"/>
    <x v="0"/>
    <s v="K-12 Education "/>
    <n v="4"/>
    <n v="4"/>
    <n v="4"/>
    <n v="4"/>
    <n v="4"/>
    <n v="4"/>
    <n v="0.8"/>
    <s v="Yes"/>
    <s v="Evaluator 4"/>
  </r>
  <r>
    <s v="Partners Unlimited, Inc."/>
    <s v="Academic Enhancement Programs"/>
    <n v="60000"/>
    <x v="0"/>
    <s v="K-12 Education "/>
    <n v="4"/>
    <n v="3"/>
    <n v="4"/>
    <n v="4"/>
    <n v="5"/>
    <n v="1"/>
    <n v="0.7"/>
    <s v="Yes"/>
    <s v="Evaluator 6"/>
  </r>
  <r>
    <s v="Partners Unlimited, Inc."/>
    <s v="Academic Enhancement Programs"/>
    <n v="60000"/>
    <x v="0"/>
    <s v="K-12 Education "/>
    <n v="5"/>
    <n v="4"/>
    <n v="3"/>
    <n v="3"/>
    <n v="5"/>
    <n v="3"/>
    <n v="0.76666666666666672"/>
    <s v="Yes"/>
    <s v="Evaluator 9"/>
  </r>
  <r>
    <s v="Partners Unlimited, Inc."/>
    <s v="Academic Enhancement Programs"/>
    <n v="60000"/>
    <x v="0"/>
    <s v="K-12 Education "/>
    <n v="5"/>
    <n v="3"/>
    <n v="3"/>
    <n v="3"/>
    <n v="5"/>
    <n v="2"/>
    <n v="0.7"/>
    <s v="No"/>
    <s v="Evaluator 1"/>
  </r>
  <r>
    <s v="Partners Unlimited, Inc."/>
    <s v="Academic Enhancement Programs"/>
    <n v="60000"/>
    <x v="0"/>
    <s v="K-12 Education "/>
    <n v="3"/>
    <n v="3"/>
    <n v="3"/>
    <n v="3"/>
    <n v="4"/>
    <n v="3"/>
    <n v="0.6333333333333333"/>
    <s v="No"/>
    <s v="Evaluator 2"/>
  </r>
  <r>
    <s v="Partners Unlimited, Inc."/>
    <s v="Academic Enhancement Programs"/>
    <n v="60000"/>
    <x v="0"/>
    <s v="K-12 Education "/>
    <n v="4"/>
    <n v="3"/>
    <n v="3"/>
    <n v="3"/>
    <n v="4"/>
    <n v="3"/>
    <n v="0.66666666666666663"/>
    <s v="No"/>
    <s v="Evaluator 5"/>
  </r>
  <r>
    <s v="Partners Unlimited, Inc."/>
    <s v="Academic Enhancement Programs"/>
    <n v="60000"/>
    <x v="0"/>
    <s v="K-12 Education "/>
    <n v="4"/>
    <n v="3"/>
    <n v="3"/>
    <n v="3"/>
    <n v="4"/>
    <n v="3"/>
    <n v="0.66666666666666663"/>
    <s v="No"/>
    <s v="Evaluator 8"/>
  </r>
  <r>
    <s v="Read to Succeed"/>
    <s v="Positive Experiences Around Reading (PEAR)"/>
    <n v="33500"/>
    <x v="0"/>
    <s v="K-12 Education "/>
    <n v="4"/>
    <n v="4"/>
    <n v="3"/>
    <n v="4"/>
    <n v="4"/>
    <n v="5"/>
    <n v="0.8"/>
    <s v="Yes"/>
    <s v="Evaluator 1"/>
  </r>
  <r>
    <s v="Read to Succeed"/>
    <s v="Positive Experiences Around Reading (PEAR)"/>
    <n v="33500"/>
    <x v="0"/>
    <s v="K-12 Education "/>
    <n v="4"/>
    <n v="4"/>
    <n v="3"/>
    <n v="4"/>
    <n v="4"/>
    <n v="5"/>
    <n v="0.8"/>
    <s v="Yes"/>
    <s v="Evaluator 2"/>
  </r>
  <r>
    <s v="Read to Succeed"/>
    <s v="Positive Experiences Around Reading (PEAR)"/>
    <n v="33500"/>
    <x v="0"/>
    <s v="K-12 Education "/>
    <n v="5"/>
    <n v="5"/>
    <n v="5"/>
    <n v="5"/>
    <n v="5"/>
    <n v="5"/>
    <n v="1"/>
    <s v="Yes"/>
    <s v="Evaluator 3"/>
  </r>
  <r>
    <s v="Read to Succeed"/>
    <s v="Positive Experiences Around Reading (PEAR)"/>
    <n v="33500"/>
    <x v="0"/>
    <s v="K-12 Education "/>
    <n v="4"/>
    <n v="4"/>
    <n v="4"/>
    <n v="4"/>
    <n v="4"/>
    <n v="4"/>
    <n v="0.8"/>
    <s v="Yes"/>
    <s v="Evaluator 4"/>
  </r>
  <r>
    <s v="Read to Succeed"/>
    <s v="Positive Experiences Around Reading (PEAR)"/>
    <n v="33500"/>
    <x v="0"/>
    <s v="K-12 Education "/>
    <n v="4"/>
    <n v="4"/>
    <n v="4"/>
    <n v="4"/>
    <n v="4"/>
    <n v="4"/>
    <n v="0.8"/>
    <s v="Yes"/>
    <s v="Evaluator 5"/>
  </r>
  <r>
    <s v="Read to Succeed"/>
    <s v="Positive Experiences Around Reading (PEAR)"/>
    <n v="33500"/>
    <x v="0"/>
    <s v="K-12 Education "/>
    <n v="5"/>
    <n v="4"/>
    <n v="5"/>
    <n v="5"/>
    <n v="5"/>
    <n v="5"/>
    <n v="0.96666666666666667"/>
    <s v="Yes"/>
    <s v="Evaluator 6"/>
  </r>
  <r>
    <s v="Read to Succeed"/>
    <s v="Positive Experiences Around Reading (PEAR)"/>
    <n v="33500"/>
    <x v="0"/>
    <s v="K-12 Education "/>
    <n v="5"/>
    <n v="5"/>
    <n v="4"/>
    <n v="4"/>
    <n v="5"/>
    <n v="4"/>
    <n v="0.9"/>
    <s v="Yes"/>
    <s v="Evaluator 7"/>
  </r>
  <r>
    <s v="Read to Succeed"/>
    <s v="Positive Experiences Around Reading (PEAR)"/>
    <n v="33500"/>
    <x v="0"/>
    <s v="K-12 Education "/>
    <n v="5"/>
    <n v="4"/>
    <n v="4"/>
    <n v="4"/>
    <n v="4"/>
    <n v="4"/>
    <n v="0.83333333333333337"/>
    <s v="Yes"/>
    <s v="Evaluator 8"/>
  </r>
  <r>
    <s v="Read to Succeed"/>
    <s v="Positive Experiences Around Reading (PEAR)"/>
    <n v="33500"/>
    <x v="0"/>
    <s v="K-12 Education "/>
    <n v="5"/>
    <n v="5"/>
    <n v="4"/>
    <n v="5"/>
    <n v="5"/>
    <n v="4"/>
    <n v="0.93333333333333335"/>
    <s v="Yes"/>
    <s v="Evaluator 9"/>
  </r>
  <r>
    <s v="University of North Carolina at Asheville Foundation, Inc"/>
    <s v="UNC Asheville Pre-College Programs"/>
    <n v="18400"/>
    <x v="0"/>
    <s v="K-12 Education "/>
    <n v="5"/>
    <n v="3"/>
    <n v="4"/>
    <n v="5"/>
    <n v="5"/>
    <n v="5"/>
    <n v="0.9"/>
    <s v="Yes"/>
    <s v="Evaluator 1"/>
  </r>
  <r>
    <s v="University of North Carolina at Asheville Foundation, Inc"/>
    <s v="UNC Asheville Pre-College Programs"/>
    <n v="18400"/>
    <x v="0"/>
    <s v="K-12 Education "/>
    <n v="5"/>
    <n v="4"/>
    <n v="4"/>
    <n v="3"/>
    <n v="4"/>
    <n v="3"/>
    <n v="0.76666666666666672"/>
    <s v="Yes"/>
    <s v="Evaluator 2"/>
  </r>
  <r>
    <s v="University of North Carolina at Asheville Foundation, Inc"/>
    <s v="UNC Asheville Pre-College Programs"/>
    <n v="18400"/>
    <x v="0"/>
    <s v="K-12 Education "/>
    <n v="5"/>
    <n v="5"/>
    <n v="5"/>
    <n v="5"/>
    <n v="5"/>
    <n v="5"/>
    <n v="1"/>
    <s v="Yes"/>
    <s v="Evaluator 3"/>
  </r>
  <r>
    <s v="University of North Carolina at Asheville Foundation, Inc"/>
    <s v="UNC Asheville Pre-College Programs"/>
    <n v="18400"/>
    <x v="0"/>
    <s v="K-12 Education "/>
    <n v="4"/>
    <n v="5"/>
    <n v="4"/>
    <n v="5"/>
    <n v="4"/>
    <n v="4"/>
    <n v="0.8666666666666667"/>
    <s v="Yes"/>
    <s v="Evaluator 4"/>
  </r>
  <r>
    <s v="University of North Carolina at Asheville Foundation, Inc"/>
    <s v="UNC Asheville Pre-College Programs"/>
    <n v="18400"/>
    <x v="0"/>
    <s v="K-12 Education "/>
    <n v="4"/>
    <n v="4"/>
    <n v="3"/>
    <n v="4"/>
    <n v="4"/>
    <n v="4"/>
    <n v="0.76666666666666672"/>
    <s v="Yes"/>
    <s v="Evaluator 5"/>
  </r>
  <r>
    <s v="University of North Carolina at Asheville Foundation, Inc"/>
    <s v="UNC Asheville Pre-College Programs"/>
    <n v="18400"/>
    <x v="0"/>
    <s v="K-12 Education "/>
    <n v="4"/>
    <n v="4"/>
    <n v="4"/>
    <n v="4"/>
    <n v="3"/>
    <n v="2"/>
    <n v="0.7"/>
    <s v="Yes"/>
    <s v="Evaluator 6"/>
  </r>
  <r>
    <s v="University of North Carolina at Asheville Foundation, Inc"/>
    <s v="UNC Asheville Pre-College Programs"/>
    <n v="18400"/>
    <x v="0"/>
    <s v="K-12 Education "/>
    <n v="4"/>
    <n v="4"/>
    <n v="3"/>
    <n v="5"/>
    <n v="3"/>
    <n v="3"/>
    <n v="0.73333333333333328"/>
    <s v="Yes"/>
    <s v="Evaluator 7"/>
  </r>
  <r>
    <s v="University of North Carolina at Asheville Foundation, Inc"/>
    <s v="UNC Asheville Pre-College Programs"/>
    <n v="18400"/>
    <x v="0"/>
    <s v="K-12 Education "/>
    <n v="2"/>
    <n v="3"/>
    <n v="3"/>
    <n v="5"/>
    <n v="3"/>
    <n v="3"/>
    <n v="0.6333333333333333"/>
    <s v="No"/>
    <s v="Evaluator 8"/>
  </r>
  <r>
    <s v="University of North Carolina at Asheville Foundation, Inc"/>
    <s v="UNC Asheville Pre-College Programs"/>
    <n v="18400"/>
    <x v="0"/>
    <s v="K-12 Education "/>
    <n v="2"/>
    <n v="3"/>
    <n v="4"/>
    <n v="5"/>
    <n v="3"/>
    <n v="3"/>
    <n v="0.66666666666666663"/>
    <s v="No"/>
    <s v="Evaluator 9"/>
  </r>
  <r>
    <s v="YTL Training Program"/>
    <s v="YTL Summer and Advocacy Support"/>
    <n v="125000"/>
    <x v="0"/>
    <s v="K-12 Education "/>
    <n v="5"/>
    <n v="4"/>
    <n v="4"/>
    <n v="4"/>
    <n v="5"/>
    <n v="4"/>
    <n v="0.8666666666666667"/>
    <s v="Yes"/>
    <s v="Evaluator 1"/>
  </r>
  <r>
    <s v="YTL Training Program"/>
    <s v="YTL Summer and Advocacy Support"/>
    <n v="125000"/>
    <x v="0"/>
    <s v="K-12 Education "/>
    <n v="5"/>
    <n v="5"/>
    <n v="5"/>
    <n v="5"/>
    <n v="4"/>
    <n v="4"/>
    <n v="0.93333333333333335"/>
    <s v="Yes"/>
    <s v="Evaluator 2"/>
  </r>
  <r>
    <s v="YTL Training Program"/>
    <s v="YTL Summer and Advocacy Support"/>
    <n v="125000"/>
    <x v="0"/>
    <s v="K-12 Education "/>
    <n v="5"/>
    <n v="5"/>
    <n v="5"/>
    <n v="5"/>
    <n v="5"/>
    <n v="5"/>
    <n v="1"/>
    <s v="Yes"/>
    <s v="Evaluator 3"/>
  </r>
  <r>
    <s v="YTL Training Program"/>
    <s v="YTL Summer and Advocacy Support"/>
    <n v="125000"/>
    <x v="0"/>
    <s v="K-12 Education "/>
    <n v="5"/>
    <n v="4"/>
    <n v="4"/>
    <n v="5"/>
    <n v="4"/>
    <n v="4"/>
    <n v="0.8666666666666667"/>
    <s v="Yes"/>
    <s v="Evaluator 4"/>
  </r>
  <r>
    <s v="YTL Training Program"/>
    <s v="YTL Summer and Advocacy Support"/>
    <n v="125000"/>
    <x v="0"/>
    <s v="K-12 Education "/>
    <n v="5"/>
    <n v="5"/>
    <n v="4"/>
    <n v="4"/>
    <n v="5"/>
    <n v="4"/>
    <n v="0.9"/>
    <s v="Yes"/>
    <s v="Evaluator 5"/>
  </r>
  <r>
    <s v="YTL Training Program"/>
    <s v="YTL Summer and Advocacy Support"/>
    <n v="125000"/>
    <x v="0"/>
    <s v="K-12 Education "/>
    <n v="5"/>
    <n v="5"/>
    <n v="5"/>
    <n v="5"/>
    <n v="5"/>
    <n v="5"/>
    <n v="1"/>
    <s v="Yes"/>
    <s v="Evaluator 6"/>
  </r>
  <r>
    <s v="YTL Training Program"/>
    <s v="YTL Summer and Advocacy Support"/>
    <n v="125000"/>
    <x v="0"/>
    <s v="K-12 Education "/>
    <n v="5"/>
    <n v="5"/>
    <n v="5"/>
    <n v="4"/>
    <n v="5"/>
    <n v="4"/>
    <n v="0.93333333333333335"/>
    <s v="Yes"/>
    <s v="Evaluator 7"/>
  </r>
  <r>
    <s v="YTL Training Program"/>
    <s v="YTL Summer and Advocacy Support"/>
    <n v="125000"/>
    <x v="0"/>
    <s v="K-12 Education "/>
    <n v="5"/>
    <n v="4"/>
    <n v="4"/>
    <n v="5"/>
    <n v="4"/>
    <n v="4"/>
    <n v="0.8666666666666667"/>
    <s v="Yes"/>
    <s v="Evaluator 8"/>
  </r>
  <r>
    <s v="YTL Training Program"/>
    <s v="YTL Summer and Advocacy Support"/>
    <n v="125000"/>
    <x v="0"/>
    <s v="K-12 Education "/>
    <n v="5"/>
    <n v="5"/>
    <n v="4"/>
    <n v="4"/>
    <n v="5"/>
    <n v="4"/>
    <n v="0.9"/>
    <s v="Yes"/>
    <s v="Evaluator 9"/>
  </r>
  <r>
    <s v="YWCA of Asheville and Western North Carolina - MotherLove"/>
    <s v="MotherLove"/>
    <n v="30000"/>
    <x v="0"/>
    <s v="K-12 Education "/>
    <n v="5"/>
    <n v="4"/>
    <n v="4"/>
    <n v="5"/>
    <n v="5"/>
    <n v="3"/>
    <n v="0.8666666666666667"/>
    <s v="Yes"/>
    <s v="Evaluator 1"/>
  </r>
  <r>
    <s v="YWCA of Asheville and Western North Carolina - MotherLove"/>
    <s v="MotherLove"/>
    <n v="30000"/>
    <x v="0"/>
    <s v="K-12 Education "/>
    <n v="5"/>
    <n v="5"/>
    <n v="5"/>
    <n v="5"/>
    <n v="5"/>
    <n v="5"/>
    <n v="1"/>
    <s v="Yes"/>
    <s v="Evaluator 2"/>
  </r>
  <r>
    <s v="YWCA of Asheville and Western North Carolina - MotherLove"/>
    <s v="MotherLove"/>
    <n v="30000"/>
    <x v="0"/>
    <s v="K-12 Education "/>
    <n v="5"/>
    <n v="5"/>
    <n v="5"/>
    <n v="5"/>
    <n v="5"/>
    <n v="5"/>
    <n v="1"/>
    <s v="Yes"/>
    <s v="Evaluator 3"/>
  </r>
  <r>
    <s v="YWCA of Asheville and Western North Carolina - MotherLove"/>
    <s v="MotherLove"/>
    <n v="30000"/>
    <x v="0"/>
    <s v="K-12 Education "/>
    <n v="4"/>
    <n v="4"/>
    <n v="4"/>
    <n v="5"/>
    <n v="4"/>
    <n v="4"/>
    <n v="0.83333333333333337"/>
    <s v="Yes"/>
    <s v="Evaluator 4"/>
  </r>
  <r>
    <s v="YWCA of Asheville and Western North Carolina - MotherLove"/>
    <s v="MotherLove"/>
    <n v="30000"/>
    <x v="0"/>
    <s v="K-12 Education "/>
    <n v="5"/>
    <n v="4"/>
    <n v="5"/>
    <n v="5"/>
    <n v="4"/>
    <n v="5"/>
    <n v="0.93333333333333335"/>
    <s v="Yes"/>
    <s v="Evaluator 5"/>
  </r>
  <r>
    <s v="YWCA of Asheville and Western North Carolina - MotherLove"/>
    <s v="MotherLove"/>
    <n v="30000"/>
    <x v="0"/>
    <s v="K-12 Education "/>
    <n v="4"/>
    <n v="4"/>
    <n v="5"/>
    <n v="5"/>
    <n v="5"/>
    <n v="5"/>
    <n v="0.93333333333333335"/>
    <s v="Yes"/>
    <s v="Evaluator 6"/>
  </r>
  <r>
    <s v="YWCA of Asheville and Western North Carolina - MotherLove"/>
    <s v="MotherLove"/>
    <n v="30000"/>
    <x v="0"/>
    <s v="K-12 Education "/>
    <n v="5"/>
    <n v="4"/>
    <n v="5"/>
    <n v="5"/>
    <n v="4"/>
    <n v="5"/>
    <n v="0.93333333333333335"/>
    <s v="Yes"/>
    <s v="Evaluator 7"/>
  </r>
  <r>
    <s v="YWCA of Asheville and Western North Carolina - MotherLove"/>
    <s v="MotherLove"/>
    <n v="30000"/>
    <x v="0"/>
    <s v="K-12 Education "/>
    <n v="5"/>
    <n v="5"/>
    <n v="5"/>
    <n v="4"/>
    <n v="5"/>
    <n v="4"/>
    <n v="0.93333333333333335"/>
    <s v="Yes"/>
    <s v="Evaluator 8"/>
  </r>
  <r>
    <s v="YWCA of Asheville and Western North Carolina - MotherLove"/>
    <s v="MotherLove"/>
    <n v="30000"/>
    <x v="0"/>
    <s v="K-12 Education "/>
    <n v="5"/>
    <n v="5"/>
    <n v="5"/>
    <n v="4"/>
    <n v="5"/>
    <n v="4"/>
    <n v="0.93333333333333335"/>
    <s v="Yes"/>
    <s v="Evaluator 9"/>
  </r>
  <r>
    <s v="Appalachian Sustainable Agriculture Project"/>
    <s v="Preserving Farmland through Farm to School Connections"/>
    <n v="30000"/>
    <x v="1"/>
    <s v="Soil &amp; Water Quality "/>
    <n v="5"/>
    <n v="5"/>
    <n v="5"/>
    <n v="5"/>
    <n v="4"/>
    <n v="4"/>
    <n v="0.93333333333333335"/>
    <s v="Yes"/>
    <s v="Evaluator 1"/>
  </r>
  <r>
    <s v="Appalachian Sustainable Agriculture Project"/>
    <s v="Preserving Farmland through Farm to School Connections"/>
    <n v="30000"/>
    <x v="1"/>
    <s v="Soil &amp; Water Quality "/>
    <n v="5"/>
    <n v="5"/>
    <n v="5"/>
    <n v="5"/>
    <n v="5"/>
    <n v="5"/>
    <n v="1"/>
    <s v="Yes"/>
    <s v="Evaluator 2"/>
  </r>
  <r>
    <s v="Appalachian Sustainable Agriculture Project"/>
    <s v="Preserving Farmland through Farm to School Connections"/>
    <n v="30000"/>
    <x v="1"/>
    <s v="Soil &amp; Water Quality "/>
    <n v="5"/>
    <n v="5"/>
    <n v="5"/>
    <n v="5"/>
    <n v="5"/>
    <n v="5"/>
    <n v="1"/>
    <s v="Yes"/>
    <s v="Evaluator 3"/>
  </r>
  <r>
    <s v="Appalachian Sustainable Agriculture Project"/>
    <s v="Preserving Farmland through Farm to School Connections"/>
    <n v="30000"/>
    <x v="1"/>
    <s v="Soil &amp; Water Quality "/>
    <n v="4"/>
    <n v="5"/>
    <n v="5"/>
    <n v="5"/>
    <n v="4"/>
    <n v="5"/>
    <n v="0.93333333333333335"/>
    <s v="Yes"/>
    <s v="Evaluator 5"/>
  </r>
  <r>
    <s v="Appalachian Sustainable Agriculture Project"/>
    <s v="Preserving Farmland through Farm to School Connections"/>
    <n v="30000"/>
    <x v="1"/>
    <s v="Soil &amp; Water Quality "/>
    <n v="5"/>
    <n v="5"/>
    <n v="5"/>
    <n v="5"/>
    <n v="5"/>
    <n v="5"/>
    <n v="1"/>
    <s v="Yes"/>
    <s v="Evaluator 6"/>
  </r>
  <r>
    <s v="Appalachian Sustainable Agriculture Project"/>
    <s v="Preserving Farmland through Farm to School Connections"/>
    <n v="30000"/>
    <x v="1"/>
    <s v="Soil &amp; Water Quality "/>
    <n v="5"/>
    <n v="4"/>
    <n v="4"/>
    <n v="4"/>
    <n v="3"/>
    <n v="4"/>
    <n v="0.8"/>
    <s v="Yes"/>
    <s v="Evaluator 7"/>
  </r>
  <r>
    <s v="Appalachian Sustainable Agriculture Project"/>
    <s v="Preserving Farmland through Farm to School Connections"/>
    <n v="30000"/>
    <x v="1"/>
    <s v="Soil &amp; Water Quality "/>
    <n v="4"/>
    <n v="4"/>
    <n v="5"/>
    <n v="5"/>
    <n v="5"/>
    <n v="4"/>
    <n v="0.9"/>
    <s v="Yes"/>
    <s v="Evaluator 8"/>
  </r>
  <r>
    <s v="Appalachian Sustainable Agriculture Project"/>
    <s v="Preserving Farmland through Farm to School Connections"/>
    <n v="30000"/>
    <x v="1"/>
    <s v="Soil &amp; Water Quality "/>
    <n v="4"/>
    <n v="4"/>
    <n v="3"/>
    <n v="5"/>
    <n v="2"/>
    <n v="4"/>
    <n v="0.73333333333333328"/>
    <s v="Yes"/>
    <s v="Evaluator 9"/>
  </r>
  <r>
    <s v="Appalachian Sustainable Agriculture Project"/>
    <s v="Preserving Farmland through Farm to School Connections"/>
    <n v="30000"/>
    <x v="1"/>
    <s v="Soil &amp; Water Quality "/>
    <n v="3"/>
    <n v="4"/>
    <n v="3"/>
    <n v="4"/>
    <n v="4"/>
    <n v="4"/>
    <n v="0.73333333333333328"/>
    <s v="No"/>
    <s v="Evaluator 4"/>
  </r>
  <r>
    <s v="Asheville GreenWorks"/>
    <s v="Environmental Stewardship for a Climate-Resilient Future"/>
    <n v="80000"/>
    <x v="1"/>
    <s v="Soil &amp; Water Quality "/>
    <n v="5"/>
    <n v="5"/>
    <n v="5"/>
    <n v="5"/>
    <n v="4"/>
    <n v="4"/>
    <n v="0.93333333333333335"/>
    <s v="Yes"/>
    <s v="Evaluator 1"/>
  </r>
  <r>
    <s v="Asheville GreenWorks"/>
    <s v="Environmental Stewardship for a Climate-Resilient Future"/>
    <n v="80000"/>
    <x v="1"/>
    <s v="Soil &amp; Water Quality "/>
    <n v="5"/>
    <n v="5"/>
    <n v="4"/>
    <n v="4"/>
    <n v="4"/>
    <n v="4"/>
    <n v="0.8666666666666667"/>
    <s v="Yes"/>
    <s v="Evaluator 2"/>
  </r>
  <r>
    <s v="Asheville GreenWorks"/>
    <s v="Environmental Stewardship for a Climate-Resilient Future"/>
    <n v="80000"/>
    <x v="1"/>
    <s v="Soil &amp; Water Quality "/>
    <n v="1"/>
    <n v="3"/>
    <n v="3"/>
    <n v="5"/>
    <n v="5"/>
    <n v="4"/>
    <n v="0.7"/>
    <s v="Yes"/>
    <s v="Evaluator 3"/>
  </r>
  <r>
    <s v="Asheville GreenWorks"/>
    <s v="Environmental Stewardship for a Climate-Resilient Future"/>
    <n v="80000"/>
    <x v="1"/>
    <s v="Soil &amp; Water Quality "/>
    <n v="3"/>
    <n v="4"/>
    <n v="4"/>
    <n v="4"/>
    <n v="4"/>
    <n v="4"/>
    <n v="0.76666666666666672"/>
    <s v="Yes"/>
    <s v="Evaluator 4"/>
  </r>
  <r>
    <s v="Asheville GreenWorks"/>
    <s v="Environmental Stewardship for a Climate-Resilient Future"/>
    <n v="80000"/>
    <x v="1"/>
    <s v="Soil &amp; Water Quality "/>
    <n v="4"/>
    <n v="4"/>
    <n v="4"/>
    <n v="5"/>
    <n v="5"/>
    <n v="4"/>
    <n v="0.8666666666666667"/>
    <s v="Yes"/>
    <s v="Evaluator 5"/>
  </r>
  <r>
    <s v="Asheville GreenWorks"/>
    <s v="Environmental Stewardship for a Climate-Resilient Future"/>
    <n v="80000"/>
    <x v="1"/>
    <s v="Soil &amp; Water Quality "/>
    <n v="5"/>
    <n v="5"/>
    <n v="5"/>
    <n v="5"/>
    <n v="5"/>
    <n v="5"/>
    <n v="1"/>
    <s v="Yes"/>
    <s v="Evaluator 6"/>
  </r>
  <r>
    <s v="Asheville GreenWorks"/>
    <s v="Environmental Stewardship for a Climate-Resilient Future"/>
    <n v="80000"/>
    <x v="1"/>
    <s v="Soil &amp; Water Quality "/>
    <n v="4"/>
    <n v="3"/>
    <n v="4"/>
    <n v="4"/>
    <n v="4"/>
    <n v="4"/>
    <n v="0.76666666666666672"/>
    <s v="Yes"/>
    <s v="Evaluator 7"/>
  </r>
  <r>
    <s v="Asheville GreenWorks"/>
    <s v="Environmental Stewardship for a Climate-Resilient Future"/>
    <n v="80000"/>
    <x v="1"/>
    <s v="Soil &amp; Water Quality "/>
    <n v="4"/>
    <n v="4"/>
    <n v="4"/>
    <n v="4"/>
    <n v="4"/>
    <n v="4"/>
    <n v="0.8"/>
    <s v="Yes"/>
    <s v="Evaluator 8"/>
  </r>
  <r>
    <s v="Asheville GreenWorks"/>
    <s v="Environmental Stewardship for a Climate-Resilient Future"/>
    <n v="80000"/>
    <x v="1"/>
    <s v="Soil &amp; Water Quality "/>
    <n v="4"/>
    <n v="4"/>
    <n v="3"/>
    <n v="5"/>
    <n v="5"/>
    <n v="3"/>
    <n v="0.8"/>
    <s v="Yes"/>
    <s v="Evaluator 9"/>
  </r>
  <r>
    <s v="Bounty &amp; Soul"/>
    <s v="Farmers Alliance: Supporting Farm Viability and Farmland Preservation through Market Opportunities "/>
    <n v="80000"/>
    <x v="1"/>
    <s v="Soil &amp; Water Quality "/>
    <n v="5"/>
    <n v="5"/>
    <n v="4"/>
    <n v="5"/>
    <n v="4"/>
    <n v="4"/>
    <n v="0.9"/>
    <s v="Yes"/>
    <s v="Evaluator 1"/>
  </r>
  <r>
    <s v="Bounty &amp; Soul"/>
    <s v="Farmers Alliance: Supporting Farm Viability and Farmland Preservation through Market Opportunities "/>
    <n v="80000"/>
    <x v="1"/>
    <s v="Soil &amp; Water Quality "/>
    <n v="4"/>
    <n v="4"/>
    <n v="3"/>
    <n v="4"/>
    <n v="4"/>
    <n v="4"/>
    <n v="0.76666666666666672"/>
    <s v="Yes"/>
    <s v="Evaluator 2"/>
  </r>
  <r>
    <s v="Bounty &amp; Soul"/>
    <s v="Farmers Alliance: Supporting Farm Viability and Farmland Preservation through Market Opportunities "/>
    <n v="80000"/>
    <x v="1"/>
    <s v="Soil &amp; Water Quality "/>
    <n v="4"/>
    <n v="4"/>
    <n v="3"/>
    <n v="2"/>
    <n v="5"/>
    <n v="5"/>
    <n v="0.76666666666666672"/>
    <s v="Yes"/>
    <s v="Evaluator 3"/>
  </r>
  <r>
    <s v="Bounty &amp; Soul"/>
    <s v="Farmers Alliance: Supporting Farm Viability and Farmland Preservation through Market Opportunities "/>
    <n v="80000"/>
    <x v="1"/>
    <s v="Soil &amp; Water Quality "/>
    <n v="4"/>
    <n v="4"/>
    <n v="4"/>
    <n v="4"/>
    <n v="4"/>
    <n v="4"/>
    <n v="0.8"/>
    <s v="Yes"/>
    <s v="Evaluator 4"/>
  </r>
  <r>
    <s v="Bounty &amp; Soul"/>
    <s v="Farmers Alliance: Supporting Farm Viability and Farmland Preservation through Market Opportunities "/>
    <n v="80000"/>
    <x v="1"/>
    <s v="Soil &amp; Water Quality "/>
    <n v="5"/>
    <n v="4"/>
    <n v="4"/>
    <n v="4"/>
    <n v="4"/>
    <n v="4"/>
    <n v="0.83333333333333337"/>
    <s v="Yes"/>
    <s v="Evaluator 5"/>
  </r>
  <r>
    <s v="Bounty &amp; Soul"/>
    <s v="Farmers Alliance: Supporting Farm Viability and Farmland Preservation through Market Opportunities "/>
    <n v="80000"/>
    <x v="1"/>
    <s v="Soil &amp; Water Quality "/>
    <n v="5"/>
    <n v="5"/>
    <n v="5"/>
    <n v="5"/>
    <n v="5"/>
    <n v="5"/>
    <n v="1"/>
    <s v="Yes"/>
    <s v="Evaluator 6"/>
  </r>
  <r>
    <s v="Bounty &amp; Soul"/>
    <s v="Farmers Alliance: Supporting Farm Viability and Farmland Preservation through Market Opportunities "/>
    <n v="80000"/>
    <x v="1"/>
    <s v="Soil &amp; Water Quality "/>
    <n v="4"/>
    <n v="4"/>
    <n v="4"/>
    <n v="4"/>
    <n v="4"/>
    <n v="4"/>
    <n v="0.8"/>
    <s v="Yes"/>
    <s v="Evaluator 7"/>
  </r>
  <r>
    <s v="Bounty &amp; Soul"/>
    <s v="Farmers Alliance: Supporting Farm Viability and Farmland Preservation through Market Opportunities "/>
    <n v="80000"/>
    <x v="1"/>
    <s v="Soil &amp; Water Quality "/>
    <n v="4"/>
    <n v="5"/>
    <n v="4"/>
    <n v="4"/>
    <n v="4"/>
    <n v="4"/>
    <n v="0.83333333333333337"/>
    <s v="Yes"/>
    <s v="Evaluator 8"/>
  </r>
  <r>
    <s v="Bounty &amp; Soul"/>
    <s v="Farmers Alliance: Supporting Farm Viability and Farmland Preservation through Market Opportunities "/>
    <n v="80000"/>
    <x v="1"/>
    <s v="Soil &amp; Water Quality "/>
    <n v="5"/>
    <n v="4"/>
    <n v="4"/>
    <n v="5"/>
    <n v="4"/>
    <n v="4"/>
    <n v="0.8666666666666667"/>
    <s v="Yes"/>
    <s v="Evaluator 9"/>
  </r>
  <r>
    <s v="Green Built Alliance"/>
    <s v="Crowdsource Heat Pump Water Heater Coordinator"/>
    <n v="68500"/>
    <x v="1"/>
    <s v="Energy Conservation "/>
    <n v="4"/>
    <n v="5"/>
    <n v="4"/>
    <n v="5"/>
    <n v="3"/>
    <n v="5"/>
    <n v="0.8666666666666667"/>
    <s v="Yes"/>
    <s v="Evaluator 1"/>
  </r>
  <r>
    <s v="Green Built Alliance"/>
    <s v="Crowdsource Heat Pump Water Heater Coordinator"/>
    <n v="68500"/>
    <x v="1"/>
    <s v="Energy Conservation "/>
    <n v="4"/>
    <n v="4"/>
    <n v="4"/>
    <n v="4"/>
    <n v="4"/>
    <n v="4"/>
    <n v="0.8"/>
    <s v="Yes"/>
    <s v="Evaluator 2"/>
  </r>
  <r>
    <s v="Green Built Alliance"/>
    <s v="Crowdsource Heat Pump Water Heater Coordinator"/>
    <n v="68500"/>
    <x v="1"/>
    <s v="Energy Conservation "/>
    <n v="4"/>
    <n v="5"/>
    <n v="4"/>
    <n v="3"/>
    <n v="4"/>
    <n v="4"/>
    <n v="0.8"/>
    <s v="Yes"/>
    <s v="Evaluator 4"/>
  </r>
  <r>
    <s v="Green Built Alliance"/>
    <s v="Crowdsource Heat Pump Water Heater Coordinator"/>
    <n v="68500"/>
    <x v="1"/>
    <s v="Energy Conservation "/>
    <n v="4"/>
    <n v="4"/>
    <n v="4"/>
    <n v="4"/>
    <n v="4"/>
    <n v="4"/>
    <n v="0.8"/>
    <s v="Yes"/>
    <s v="Evaluator 5"/>
  </r>
  <r>
    <s v="Green Built Alliance"/>
    <s v="Crowdsource Heat Pump Water Heater Coordinator"/>
    <n v="68500"/>
    <x v="1"/>
    <s v="Energy Conservation "/>
    <n v="3"/>
    <n v="4"/>
    <n v="4"/>
    <n v="4"/>
    <n v="3"/>
    <n v="3"/>
    <n v="0.7"/>
    <s v="Yes"/>
    <s v="Evaluator 6"/>
  </r>
  <r>
    <s v="Green Built Alliance"/>
    <s v="Crowdsource Heat Pump Water Heater Coordinator"/>
    <n v="68500"/>
    <x v="1"/>
    <s v="Energy Conservation "/>
    <n v="3"/>
    <n v="4"/>
    <n v="4"/>
    <n v="4"/>
    <n v="3"/>
    <n v="3"/>
    <n v="0.7"/>
    <s v="Yes"/>
    <s v="Evaluator 7"/>
  </r>
  <r>
    <s v="Green Built Alliance"/>
    <s v="Crowdsource Heat Pump Water Heater Coordinator"/>
    <n v="68500"/>
    <x v="1"/>
    <s v="Energy Conservation "/>
    <n v="1"/>
    <n v="1"/>
    <n v="1"/>
    <n v="5"/>
    <n v="1"/>
    <n v="5"/>
    <n v="0.46666666666666667"/>
    <s v="No"/>
    <s v="Evaluator 3"/>
  </r>
  <r>
    <s v="Green Built Alliance"/>
    <s v="Crowdsource Heat Pump Water Heater Coordinator"/>
    <n v="68500"/>
    <x v="1"/>
    <s v="Energy Conservation "/>
    <n v="2"/>
    <n v="4"/>
    <n v="4"/>
    <n v="4"/>
    <n v="3"/>
    <n v="3"/>
    <n v="0.66666666666666663"/>
    <s v="No"/>
    <s v="Evaluator 8"/>
  </r>
  <r>
    <s v="Green Built Alliance"/>
    <s v="Crowdsource Heat Pump Water Heater Coordinator"/>
    <n v="68500"/>
    <x v="1"/>
    <s v="Energy Conservation "/>
    <n v="2"/>
    <n v="2"/>
    <n v="3"/>
    <n v="4"/>
    <n v="1"/>
    <n v="3"/>
    <n v="0.5"/>
    <s v="No"/>
    <s v="Evaluator 9"/>
  </r>
  <r>
    <s v="HELP (Hands Enriching Life Positively)"/>
    <s v="The Vine Community Garden"/>
    <n v="15240"/>
    <x v="1"/>
    <s v="Air Quality "/>
    <n v="5"/>
    <n v="4"/>
    <n v="3"/>
    <n v="3"/>
    <n v="5"/>
    <n v="2"/>
    <n v="0.73333333333333328"/>
    <s v="Yes"/>
    <s v="Evaluator 1"/>
  </r>
  <r>
    <s v="HELP (Hands Enriching Life Positively)"/>
    <s v="The Vine Community Garden"/>
    <n v="15240"/>
    <x v="1"/>
    <s v="Air Quality "/>
    <n v="5"/>
    <n v="5"/>
    <n v="5"/>
    <n v="5"/>
    <n v="5"/>
    <n v="4"/>
    <n v="0.96666666666666667"/>
    <s v="Yes"/>
    <s v="Evaluator 2"/>
  </r>
  <r>
    <s v="HELP (Hands Enriching Life Positively)"/>
    <s v="The Vine Community Garden"/>
    <n v="15240"/>
    <x v="1"/>
    <s v="Air Quality "/>
    <n v="4"/>
    <n v="5"/>
    <n v="5"/>
    <n v="5"/>
    <n v="5"/>
    <n v="5"/>
    <n v="0.96666666666666667"/>
    <s v="Yes"/>
    <s v="Evaluator 3"/>
  </r>
  <r>
    <s v="HELP (Hands Enriching Life Positively)"/>
    <s v="The Vine Community Garden"/>
    <n v="15240"/>
    <x v="1"/>
    <s v="Air Quality "/>
    <n v="4"/>
    <n v="5"/>
    <n v="4"/>
    <n v="4"/>
    <n v="4"/>
    <n v="4"/>
    <n v="0.83333333333333337"/>
    <s v="Yes"/>
    <s v="Evaluator 4"/>
  </r>
  <r>
    <s v="HELP (Hands Enriching Life Positively)"/>
    <s v="The Vine Community Garden"/>
    <n v="15240"/>
    <x v="1"/>
    <s v="Air Quality "/>
    <n v="4"/>
    <n v="4"/>
    <n v="4"/>
    <n v="3"/>
    <n v="4"/>
    <n v="2"/>
    <n v="0.7"/>
    <s v="Yes"/>
    <s v="Evaluator 5"/>
  </r>
  <r>
    <s v="HELP (Hands Enriching Life Positively)"/>
    <s v="The Vine Community Garden"/>
    <n v="15240"/>
    <x v="1"/>
    <s v="Air Quality "/>
    <n v="5"/>
    <n v="5"/>
    <n v="5"/>
    <n v="4"/>
    <n v="5"/>
    <n v="1"/>
    <n v="0.83333333333333337"/>
    <s v="Yes"/>
    <s v="Evaluator 6"/>
  </r>
  <r>
    <s v="HELP (Hands Enriching Life Positively)"/>
    <s v="The Vine Community Garden"/>
    <n v="15240"/>
    <x v="1"/>
    <s v="Air Quality "/>
    <n v="5"/>
    <n v="5"/>
    <n v="4"/>
    <n v="4"/>
    <n v="4"/>
    <n v="3"/>
    <n v="0.83333333333333337"/>
    <s v="Yes"/>
    <s v="Evaluator 7"/>
  </r>
  <r>
    <s v="HELP (Hands Enriching Life Positively)"/>
    <s v="The Vine Community Garden"/>
    <n v="15240"/>
    <x v="1"/>
    <s v="Air Quality "/>
    <n v="5"/>
    <n v="5"/>
    <n v="4"/>
    <n v="4"/>
    <n v="5"/>
    <n v="3"/>
    <n v="0.8666666666666667"/>
    <s v="Yes"/>
    <s v="Evaluator 8"/>
  </r>
  <r>
    <s v="HELP (Hands Enriching Life Positively)"/>
    <s v="The Vine Community Garden"/>
    <n v="15240"/>
    <x v="1"/>
    <s v="Air Quality "/>
    <n v="4"/>
    <n v="4"/>
    <n v="4"/>
    <n v="5"/>
    <n v="5"/>
    <n v="5"/>
    <n v="0.9"/>
    <s v="Yes"/>
    <s v="Evaluator 9"/>
  </r>
  <r>
    <s v="RiverLink"/>
    <s v="Clean Water for Buncombe: Stormwater Mitigation in Black Mountain"/>
    <n v="11156"/>
    <x v="1"/>
    <s v="Soil &amp; Water Quality "/>
    <n v="5"/>
    <n v="5"/>
    <n v="4"/>
    <n v="5"/>
    <n v="4"/>
    <n v="5"/>
    <n v="0.93333333333333335"/>
    <s v="Yes"/>
    <s v="Evaluator 1"/>
  </r>
  <r>
    <s v="RiverLink"/>
    <s v="Clean Water for Buncombe: Stormwater Mitigation in Black Mountain"/>
    <n v="11156"/>
    <x v="1"/>
    <s v="Soil &amp; Water Quality "/>
    <n v="5"/>
    <n v="5"/>
    <n v="4"/>
    <n v="4"/>
    <n v="4"/>
    <n v="4"/>
    <n v="0.8666666666666667"/>
    <s v="Yes"/>
    <s v="Evaluator 2"/>
  </r>
  <r>
    <s v="RiverLink"/>
    <s v="Clean Water for Buncombe: Stormwater Mitigation in Black Mountain"/>
    <n v="11156"/>
    <x v="1"/>
    <s v="Soil &amp; Water Quality "/>
    <n v="5"/>
    <n v="5"/>
    <n v="5"/>
    <n v="5"/>
    <n v="5"/>
    <n v="5"/>
    <n v="1"/>
    <s v="Yes"/>
    <s v="Evaluator 3"/>
  </r>
  <r>
    <s v="RiverLink"/>
    <s v="Clean Water for Buncombe: Stormwater Mitigation in Black Mountain"/>
    <n v="11156"/>
    <x v="1"/>
    <s v="Soil &amp; Water Quality "/>
    <n v="4"/>
    <n v="4"/>
    <n v="4"/>
    <n v="4"/>
    <n v="4"/>
    <n v="4"/>
    <n v="0.8"/>
    <s v="Yes"/>
    <s v="Evaluator 4"/>
  </r>
  <r>
    <s v="RiverLink"/>
    <s v="Clean Water for Buncombe: Stormwater Mitigation in Black Mountain"/>
    <n v="11156"/>
    <x v="1"/>
    <s v="Soil &amp; Water Quality "/>
    <n v="5"/>
    <n v="5"/>
    <n v="4"/>
    <n v="5"/>
    <n v="4"/>
    <n v="5"/>
    <n v="0.93333333333333335"/>
    <s v="Yes"/>
    <s v="Evaluator 5"/>
  </r>
  <r>
    <s v="RiverLink"/>
    <s v="Clean Water for Buncombe: Stormwater Mitigation in Black Mountain"/>
    <n v="11156"/>
    <x v="1"/>
    <s v="Soil &amp; Water Quality "/>
    <n v="5"/>
    <n v="5"/>
    <n v="5"/>
    <n v="5"/>
    <n v="5"/>
    <n v="5"/>
    <n v="1"/>
    <s v="Yes"/>
    <s v="Evaluator 6"/>
  </r>
  <r>
    <s v="RiverLink"/>
    <s v="Clean Water for Buncombe: Stormwater Mitigation in Black Mountain"/>
    <n v="11156"/>
    <x v="1"/>
    <s v="Soil &amp; Water Quality "/>
    <n v="5"/>
    <n v="5"/>
    <n v="4"/>
    <n v="5"/>
    <n v="4"/>
    <n v="5"/>
    <n v="0.93333333333333335"/>
    <s v="Yes"/>
    <s v="Evaluator 7"/>
  </r>
  <r>
    <s v="RiverLink"/>
    <s v="Clean Water for Buncombe: Stormwater Mitigation in Black Mountain"/>
    <n v="11156"/>
    <x v="1"/>
    <s v="Soil &amp; Water Quality "/>
    <n v="5"/>
    <n v="3"/>
    <n v="3"/>
    <n v="4"/>
    <n v="5"/>
    <n v="4"/>
    <n v="0.8"/>
    <s v="Yes"/>
    <s v="Evaluator 8"/>
  </r>
  <r>
    <s v="RiverLink"/>
    <s v="Clean Water for Buncombe: Stormwater Mitigation in Black Mountain"/>
    <n v="11156"/>
    <x v="1"/>
    <s v="Soil &amp; Water Quality "/>
    <n v="5"/>
    <n v="4"/>
    <n v="5"/>
    <n v="5"/>
    <n v="3"/>
    <n v="5"/>
    <n v="0.9"/>
    <s v="Yes"/>
    <s v="Evaluator 9"/>
  </r>
  <r>
    <s v="Arteria Collective (formerly Asheville Writers in the Schools and Community)"/>
    <s v="Southside Community Farm Free Grocery Program"/>
    <n v="33000"/>
    <x v="2"/>
    <s v="Health "/>
    <n v="5"/>
    <n v="4"/>
    <n v="3"/>
    <n v="4"/>
    <n v="5"/>
    <n v="3"/>
    <n v="0.8"/>
    <s v="Yes"/>
    <s v="Evaluator 1"/>
  </r>
  <r>
    <s v="Arteria Collective (formerly Asheville Writers in the Schools and Community)"/>
    <s v="Southside Community Farm Free Grocery Program"/>
    <n v="33000"/>
    <x v="2"/>
    <s v="Health "/>
    <n v="4"/>
    <n v="4"/>
    <n v="4"/>
    <n v="4"/>
    <n v="3"/>
    <n v="4"/>
    <n v="0.76666666666666672"/>
    <s v="Yes"/>
    <s v="Evaluator 2"/>
  </r>
  <r>
    <s v="Arteria Collective (formerly Asheville Writers in the Schools and Community)"/>
    <s v="Southside Community Farm Free Grocery Program"/>
    <n v="33000"/>
    <x v="2"/>
    <s v="Health "/>
    <n v="5"/>
    <n v="5"/>
    <n v="5"/>
    <n v="5"/>
    <n v="5"/>
    <n v="5"/>
    <n v="1"/>
    <s v="Yes"/>
    <s v="Evaluator 3"/>
  </r>
  <r>
    <s v="Arteria Collective (formerly Asheville Writers in the Schools and Community)"/>
    <s v="Southside Community Farm Free Grocery Program"/>
    <n v="33000"/>
    <x v="2"/>
    <s v="Health "/>
    <n v="4"/>
    <n v="4"/>
    <n v="3"/>
    <n v="4"/>
    <n v="4"/>
    <n v="4"/>
    <n v="0.76666666666666672"/>
    <s v="Yes"/>
    <s v="Evaluator 4"/>
  </r>
  <r>
    <s v="Arteria Collective (formerly Asheville Writers in the Schools and Community)"/>
    <s v="Southside Community Farm Free Grocery Program"/>
    <n v="33000"/>
    <x v="2"/>
    <s v="Health "/>
    <n v="4"/>
    <n v="3"/>
    <n v="4"/>
    <n v="4"/>
    <n v="5"/>
    <n v="4"/>
    <n v="0.8"/>
    <s v="Yes"/>
    <s v="Evaluator 5"/>
  </r>
  <r>
    <s v="Arteria Collective (formerly Asheville Writers in the Schools and Community)"/>
    <s v="Southside Community Farm Free Grocery Program"/>
    <n v="33000"/>
    <x v="2"/>
    <s v="Health "/>
    <n v="4"/>
    <n v="4"/>
    <n v="4"/>
    <n v="4"/>
    <n v="4"/>
    <n v="4"/>
    <n v="0.8"/>
    <s v="Yes"/>
    <s v="Evaluator 6"/>
  </r>
  <r>
    <s v="Arteria Collective (formerly Asheville Writers in the Schools and Community)"/>
    <s v="Southside Community Farm Free Grocery Program"/>
    <n v="33000"/>
    <x v="2"/>
    <s v="Health "/>
    <n v="5"/>
    <n v="5"/>
    <n v="4"/>
    <n v="4"/>
    <n v="4"/>
    <n v="4"/>
    <n v="0.8666666666666667"/>
    <s v="Yes"/>
    <s v="Evaluator 7"/>
  </r>
  <r>
    <s v="Arteria Collective (formerly Asheville Writers in the Schools and Community)"/>
    <s v="Southside Community Farm Free Grocery Program"/>
    <n v="33000"/>
    <x v="2"/>
    <s v="Health "/>
    <n v="5"/>
    <n v="4"/>
    <n v="4"/>
    <n v="4"/>
    <n v="4"/>
    <n v="4"/>
    <n v="0.83333333333333337"/>
    <s v="Yes"/>
    <s v="Evaluator 8"/>
  </r>
  <r>
    <s v="Arteria Collective (formerly Asheville Writers in the Schools and Community)"/>
    <s v="Southside Community Farm Free Grocery Program"/>
    <n v="33000"/>
    <x v="2"/>
    <s v="Health "/>
    <n v="5"/>
    <n v="4"/>
    <n v="3"/>
    <n v="4"/>
    <n v="5"/>
    <n v="5"/>
    <n v="0.8666666666666667"/>
    <s v="Yes"/>
    <s v="Evaluator 9"/>
  </r>
  <r>
    <s v="Asheville Buncombe Food Policy Council"/>
    <s v="Food Waste Solutions Summit 2023"/>
    <n v="12300"/>
    <x v="2"/>
    <s v="Food "/>
    <n v="5"/>
    <n v="4"/>
    <n v="4"/>
    <n v="3"/>
    <n v="4"/>
    <n v="4"/>
    <n v="0.8"/>
    <s v="Yes"/>
    <s v="Evaluator 1"/>
  </r>
  <r>
    <s v="Asheville Buncombe Food Policy Council"/>
    <s v="Food Waste Solutions Summit 2023"/>
    <n v="12300"/>
    <x v="2"/>
    <s v="Food "/>
    <n v="4"/>
    <n v="4"/>
    <n v="4"/>
    <n v="3"/>
    <n v="3"/>
    <n v="3"/>
    <n v="0.7"/>
    <s v="Yes"/>
    <s v="Evaluator 2"/>
  </r>
  <r>
    <s v="Asheville Buncombe Food Policy Council"/>
    <s v="Food Waste Solutions Summit 2023"/>
    <n v="12300"/>
    <x v="2"/>
    <s v="Food "/>
    <n v="4"/>
    <n v="4"/>
    <n v="1"/>
    <n v="5"/>
    <n v="5"/>
    <n v="5"/>
    <n v="0.8"/>
    <s v="Yes"/>
    <s v="Evaluator 3"/>
  </r>
  <r>
    <s v="Asheville Buncombe Food Policy Council"/>
    <s v="Food Waste Solutions Summit 2023"/>
    <n v="12300"/>
    <x v="2"/>
    <s v="Food "/>
    <n v="5"/>
    <n v="4"/>
    <n v="4"/>
    <n v="5"/>
    <n v="4"/>
    <n v="4"/>
    <n v="0.8666666666666667"/>
    <s v="Yes"/>
    <s v="Evaluator 5"/>
  </r>
  <r>
    <s v="Asheville Buncombe Food Policy Council"/>
    <s v="Food Waste Solutions Summit 2023"/>
    <n v="12300"/>
    <x v="2"/>
    <s v="Food "/>
    <n v="4"/>
    <n v="4"/>
    <n v="3"/>
    <n v="3"/>
    <n v="4"/>
    <n v="2"/>
    <n v="0.66666666666666663"/>
    <s v="Yes"/>
    <s v="Evaluator 6"/>
  </r>
  <r>
    <s v="Asheville Buncombe Food Policy Council"/>
    <s v="Food Waste Solutions Summit 2023"/>
    <n v="12300"/>
    <x v="2"/>
    <s v="Food "/>
    <n v="4"/>
    <n v="3"/>
    <n v="3"/>
    <n v="4"/>
    <n v="4"/>
    <n v="4"/>
    <n v="0.73333333333333328"/>
    <s v="Yes"/>
    <s v="Evaluator 7"/>
  </r>
  <r>
    <s v="Asheville Buncombe Food Policy Council"/>
    <s v="Food Waste Solutions Summit 2023"/>
    <n v="12300"/>
    <x v="2"/>
    <s v="Food "/>
    <n v="4"/>
    <n v="4"/>
    <n v="3"/>
    <n v="4"/>
    <n v="5"/>
    <n v="4"/>
    <n v="0.8"/>
    <s v="Yes"/>
    <s v="Evaluator 8"/>
  </r>
  <r>
    <s v="Asheville Buncombe Food Policy Council"/>
    <s v="Food Waste Solutions Summit 2023"/>
    <n v="12300"/>
    <x v="2"/>
    <s v="Food "/>
    <n v="3"/>
    <n v="3"/>
    <n v="3"/>
    <n v="3"/>
    <n v="4"/>
    <n v="4"/>
    <n v="0.66666666666666663"/>
    <s v="No"/>
    <s v="Evaluator 4"/>
  </r>
  <r>
    <s v="Asheville Buncombe Food Policy Council"/>
    <s v="Food Waste Solutions Summit 2023"/>
    <n v="12300"/>
    <x v="2"/>
    <s v="Food "/>
    <n v="2"/>
    <n v="3"/>
    <n v="1"/>
    <n v="5"/>
    <n v="2"/>
    <n v="4"/>
    <n v="0.56666666666666665"/>
    <s v="No"/>
    <s v="Evaluator 9"/>
  </r>
  <r>
    <s v="Asheville Creative Arts - Peace Gardens &amp; Market"/>
    <s v="Peace Gardens &amp; Market (Free CSA &amp; Solar Powered Farm)"/>
    <n v="30000"/>
    <x v="2"/>
    <s v="Health "/>
    <n v="4"/>
    <n v="5"/>
    <n v="4"/>
    <n v="4"/>
    <n v="5"/>
    <n v="4"/>
    <n v="0.8666666666666667"/>
    <s v="Yes"/>
    <s v="Evaluator 1"/>
  </r>
  <r>
    <s v="Asheville Creative Arts - Peace Gardens &amp; Market"/>
    <s v="Peace Gardens &amp; Market (Free CSA &amp; Solar Powered Farm)"/>
    <n v="30000"/>
    <x v="2"/>
    <s v="Health "/>
    <n v="4"/>
    <n v="4"/>
    <n v="4"/>
    <n v="4"/>
    <n v="4"/>
    <n v="4"/>
    <n v="0.8"/>
    <s v="Yes"/>
    <s v="Evaluator 2"/>
  </r>
  <r>
    <s v="Asheville Creative Arts - Peace Gardens &amp; Market"/>
    <s v="Peace Gardens &amp; Market (Free CSA &amp; Solar Powered Farm)"/>
    <n v="30000"/>
    <x v="2"/>
    <s v="Health "/>
    <n v="5"/>
    <n v="5"/>
    <n v="5"/>
    <n v="5"/>
    <n v="5"/>
    <n v="5"/>
    <n v="1"/>
    <s v="Yes"/>
    <s v="Evaluator 3"/>
  </r>
  <r>
    <s v="Asheville Creative Arts - Peace Gardens &amp; Market"/>
    <s v="Peace Gardens &amp; Market (Free CSA &amp; Solar Powered Farm)"/>
    <n v="30000"/>
    <x v="2"/>
    <s v="Health "/>
    <n v="4"/>
    <n v="4"/>
    <n v="4"/>
    <n v="4"/>
    <n v="4"/>
    <n v="4"/>
    <n v="0.8"/>
    <s v="Yes"/>
    <s v="Evaluator 4"/>
  </r>
  <r>
    <s v="Asheville Creative Arts - Peace Gardens &amp; Market"/>
    <s v="Peace Gardens &amp; Market (Free CSA &amp; Solar Powered Farm)"/>
    <n v="30000"/>
    <x v="2"/>
    <s v="Health "/>
    <n v="4"/>
    <n v="4"/>
    <n v="4"/>
    <n v="5"/>
    <n v="5"/>
    <n v="5"/>
    <n v="0.9"/>
    <s v="Yes"/>
    <s v="Evaluator 5"/>
  </r>
  <r>
    <s v="Asheville Creative Arts - Peace Gardens &amp; Market"/>
    <s v="Peace Gardens &amp; Market (Free CSA &amp; Solar Powered Farm)"/>
    <n v="30000"/>
    <x v="2"/>
    <s v="Health "/>
    <n v="4"/>
    <n v="4"/>
    <n v="4"/>
    <n v="4"/>
    <n v="4"/>
    <n v="4"/>
    <n v="0.8"/>
    <s v="Yes"/>
    <s v="Evaluator 6"/>
  </r>
  <r>
    <s v="Asheville Creative Arts - Peace Gardens &amp; Market"/>
    <s v="Peace Gardens &amp; Market (Free CSA &amp; Solar Powered Farm)"/>
    <n v="30000"/>
    <x v="2"/>
    <s v="Health "/>
    <n v="5"/>
    <n v="4"/>
    <n v="4"/>
    <n v="4"/>
    <n v="4"/>
    <n v="3"/>
    <n v="0.8"/>
    <s v="Yes"/>
    <s v="Evaluator 7"/>
  </r>
  <r>
    <s v="Asheville Creative Arts - Peace Gardens &amp; Market"/>
    <s v="Peace Gardens &amp; Market (Free CSA &amp; Solar Powered Farm)"/>
    <n v="30000"/>
    <x v="2"/>
    <s v="Health "/>
    <n v="5"/>
    <n v="4"/>
    <n v="4"/>
    <n v="4"/>
    <n v="4"/>
    <n v="4"/>
    <n v="0.83333333333333337"/>
    <s v="Yes"/>
    <s v="Evaluator 8"/>
  </r>
  <r>
    <s v="Asheville Creative Arts - Peace Gardens &amp; Market"/>
    <s v="Peace Gardens &amp; Market (Free CSA &amp; Solar Powered Farm)"/>
    <n v="30000"/>
    <x v="2"/>
    <s v="Health "/>
    <n v="5"/>
    <n v="5"/>
    <n v="3"/>
    <n v="4"/>
    <n v="5"/>
    <n v="3"/>
    <n v="0.83333333333333337"/>
    <s v="Yes"/>
    <s v="Evaluator 9"/>
  </r>
  <r>
    <s v="Asheville Humane Society"/>
    <s v="Keeping Pets and their People Safe"/>
    <n v="20000"/>
    <x v="2"/>
    <s v="Wellness "/>
    <n v="4"/>
    <n v="4"/>
    <n v="3"/>
    <n v="3"/>
    <n v="4"/>
    <n v="3"/>
    <n v="0.7"/>
    <s v="Yes"/>
    <s v="Evaluator 2"/>
  </r>
  <r>
    <s v="Asheville Humane Society"/>
    <s v="Keeping Pets and their People Safe"/>
    <n v="20000"/>
    <x v="2"/>
    <s v="Wellness "/>
    <n v="5"/>
    <n v="5"/>
    <n v="5"/>
    <n v="5"/>
    <n v="5"/>
    <n v="5"/>
    <n v="1"/>
    <s v="Yes"/>
    <s v="Evaluator 3"/>
  </r>
  <r>
    <s v="Asheville Humane Society"/>
    <s v="Keeping Pets and their People Safe"/>
    <n v="20000"/>
    <x v="2"/>
    <s v="Wellness "/>
    <n v="4"/>
    <n v="4"/>
    <n v="4"/>
    <n v="4"/>
    <n v="4"/>
    <n v="4"/>
    <n v="0.8"/>
    <s v="Yes"/>
    <s v="Evaluator 5"/>
  </r>
  <r>
    <s v="Asheville Humane Society"/>
    <s v="Keeping Pets and their People Safe"/>
    <n v="20000"/>
    <x v="2"/>
    <s v="Wellness "/>
    <n v="5"/>
    <n v="5"/>
    <n v="5"/>
    <n v="5"/>
    <n v="5"/>
    <n v="5"/>
    <n v="1"/>
    <s v="Yes"/>
    <s v="Evaluator 6"/>
  </r>
  <r>
    <s v="Asheville Humane Society"/>
    <s v="Keeping Pets and their People Safe"/>
    <n v="20000"/>
    <x v="2"/>
    <s v="Wellness "/>
    <n v="3"/>
    <n v="4"/>
    <n v="4"/>
    <n v="4"/>
    <n v="3"/>
    <n v="5"/>
    <n v="0.76666666666666672"/>
    <s v="Yes"/>
    <s v="Evaluator 7"/>
  </r>
  <r>
    <s v="Asheville Humane Society"/>
    <s v="Keeping Pets and their People Safe"/>
    <n v="20000"/>
    <x v="2"/>
    <s v="Wellness "/>
    <n v="4"/>
    <n v="4"/>
    <n v="3"/>
    <n v="4"/>
    <n v="3"/>
    <n v="4"/>
    <n v="0.73333333333333328"/>
    <s v="No"/>
    <s v="Evaluator 1"/>
  </r>
  <r>
    <s v="Asheville Humane Society"/>
    <s v="Keeping Pets and their People Safe"/>
    <n v="20000"/>
    <x v="2"/>
    <s v="Wellness "/>
    <n v="4"/>
    <n v="4"/>
    <n v="4"/>
    <n v="4"/>
    <n v="4"/>
    <n v="3"/>
    <n v="0.76666666666666672"/>
    <s v="No"/>
    <s v="Evaluator 4"/>
  </r>
  <r>
    <s v="Asheville Humane Society"/>
    <s v="Keeping Pets and their People Safe"/>
    <n v="20000"/>
    <x v="2"/>
    <s v="Wellness "/>
    <n v="3"/>
    <n v="4"/>
    <n v="4"/>
    <n v="4"/>
    <n v="4"/>
    <n v="3"/>
    <n v="0.73333333333333328"/>
    <s v="No"/>
    <s v="Evaluator 8"/>
  </r>
  <r>
    <s v="Asheville Humane Society"/>
    <s v="Keeping Pets and their People Safe"/>
    <n v="20000"/>
    <x v="2"/>
    <s v="Wellness "/>
    <n v="2"/>
    <n v="3"/>
    <n v="3"/>
    <n v="5"/>
    <n v="3"/>
    <n v="3"/>
    <n v="0.6333333333333333"/>
    <s v="No"/>
    <s v="Evaluator 9"/>
  </r>
  <r>
    <s v="Babies Need Bottoms"/>
    <s v="Beyond Diapers - Meeting Babies’ Hygiene Needs with Wipes, Rash Cream and Baby Wash"/>
    <n v="20000"/>
    <x v="2"/>
    <s v="Basic Needs "/>
    <n v="4"/>
    <n v="4"/>
    <n v="5"/>
    <n v="4"/>
    <n v="5"/>
    <n v="4"/>
    <n v="0.8666666666666667"/>
    <s v="Yes"/>
    <s v="Evaluator 1"/>
  </r>
  <r>
    <s v="Babies Need Bottoms"/>
    <s v="Beyond Diapers - Meeting Babies’ Hygiene Needs with Wipes, Rash Cream and Baby Wash"/>
    <n v="20000"/>
    <x v="2"/>
    <s v="Basic Needs "/>
    <n v="5"/>
    <n v="5"/>
    <n v="5"/>
    <n v="5"/>
    <n v="5"/>
    <n v="4"/>
    <n v="0.96666666666666667"/>
    <s v="Yes"/>
    <s v="Evaluator 2"/>
  </r>
  <r>
    <s v="Babies Need Bottoms"/>
    <s v="Beyond Diapers - Meeting Babies’ Hygiene Needs with Wipes, Rash Cream and Baby Wash"/>
    <n v="20000"/>
    <x v="2"/>
    <s v="Basic Needs "/>
    <n v="5"/>
    <n v="5"/>
    <n v="5"/>
    <n v="5"/>
    <n v="5"/>
    <n v="5"/>
    <n v="1"/>
    <s v="Yes"/>
    <s v="Evaluator 3"/>
  </r>
  <r>
    <s v="Babies Need Bottoms"/>
    <s v="Beyond Diapers - Meeting Babies’ Hygiene Needs with Wipes, Rash Cream and Baby Wash"/>
    <n v="20000"/>
    <x v="2"/>
    <s v="Basic Needs "/>
    <n v="4"/>
    <n v="4"/>
    <n v="3"/>
    <n v="4"/>
    <n v="4"/>
    <n v="4"/>
    <n v="0.76666666666666672"/>
    <s v="Yes"/>
    <s v="Evaluator 4"/>
  </r>
  <r>
    <s v="Babies Need Bottoms"/>
    <s v="Beyond Diapers - Meeting Babies’ Hygiene Needs with Wipes, Rash Cream and Baby Wash"/>
    <n v="20000"/>
    <x v="2"/>
    <s v="Basic Needs "/>
    <n v="5"/>
    <n v="5"/>
    <n v="5"/>
    <n v="5"/>
    <n v="5"/>
    <n v="5"/>
    <n v="1"/>
    <s v="Yes"/>
    <s v="Evaluator 5"/>
  </r>
  <r>
    <s v="Babies Need Bottoms"/>
    <s v="Beyond Diapers - Meeting Babies’ Hygiene Needs with Wipes, Rash Cream and Baby Wash"/>
    <n v="20000"/>
    <x v="2"/>
    <s v="Basic Needs "/>
    <n v="5"/>
    <n v="4"/>
    <n v="4"/>
    <n v="5"/>
    <n v="5"/>
    <n v="5"/>
    <n v="0.93333333333333335"/>
    <s v="Yes"/>
    <s v="Evaluator 6"/>
  </r>
  <r>
    <s v="Babies Need Bottoms"/>
    <s v="Beyond Diapers - Meeting Babies’ Hygiene Needs with Wipes, Rash Cream and Baby Wash"/>
    <n v="20000"/>
    <x v="2"/>
    <s v="Basic Needs "/>
    <n v="5"/>
    <n v="5"/>
    <n v="5"/>
    <n v="4"/>
    <n v="5"/>
    <n v="4"/>
    <n v="0.93333333333333335"/>
    <s v="Yes"/>
    <s v="Evaluator 7"/>
  </r>
  <r>
    <s v="Babies Need Bottoms"/>
    <s v="Beyond Diapers - Meeting Babies’ Hygiene Needs with Wipes, Rash Cream and Baby Wash"/>
    <n v="20000"/>
    <x v="2"/>
    <s v="Basic Needs "/>
    <n v="5"/>
    <n v="4"/>
    <n v="4"/>
    <n v="4"/>
    <n v="5"/>
    <n v="4"/>
    <n v="0.8666666666666667"/>
    <s v="Yes"/>
    <s v="Evaluator 8"/>
  </r>
  <r>
    <s v="Babies Need Bottoms"/>
    <s v="Beyond Diapers - Meeting Babies’ Hygiene Needs with Wipes, Rash Cream and Baby Wash"/>
    <n v="20000"/>
    <x v="2"/>
    <s v="Basic Needs "/>
    <n v="5"/>
    <n v="4"/>
    <n v="5"/>
    <n v="5"/>
    <n v="4"/>
    <n v="2"/>
    <n v="0.83333333333333337"/>
    <s v="Yes"/>
    <s v="Evaluator 9"/>
  </r>
  <r>
    <s v="Bent Creek Community Park"/>
    <s v="Building Community Through Work and Play"/>
    <n v="8500"/>
    <x v="2"/>
    <s v="Wellness "/>
    <n v="2"/>
    <n v="4"/>
    <n v="3"/>
    <n v="3"/>
    <n v="5"/>
    <n v="2"/>
    <n v="0.6333333333333333"/>
    <s v="Yes"/>
    <s v="Evaluator 2"/>
  </r>
  <r>
    <s v="Bent Creek Community Park"/>
    <s v="Building Community Through Work and Play"/>
    <n v="8500"/>
    <x v="2"/>
    <s v="Wellness "/>
    <n v="5"/>
    <n v="5"/>
    <n v="5"/>
    <n v="5"/>
    <n v="3"/>
    <n v="5"/>
    <n v="0.93333333333333335"/>
    <s v="Yes"/>
    <s v="Evaluator 3"/>
  </r>
  <r>
    <s v="Bent Creek Community Park"/>
    <s v="Building Community Through Work and Play"/>
    <n v="8500"/>
    <x v="2"/>
    <s v="Wellness "/>
    <n v="4"/>
    <n v="3"/>
    <n v="3"/>
    <n v="3"/>
    <n v="4"/>
    <n v="4"/>
    <n v="0.7"/>
    <s v="Yes"/>
    <s v="Evaluator 5"/>
  </r>
  <r>
    <s v="Bent Creek Community Park"/>
    <s v="Building Community Through Work and Play"/>
    <n v="8500"/>
    <x v="2"/>
    <s v="Wellness "/>
    <n v="3"/>
    <n v="4"/>
    <n v="4"/>
    <n v="4"/>
    <n v="4"/>
    <n v="3"/>
    <n v="0.73333333333333328"/>
    <s v="Yes"/>
    <s v="Evaluator 6"/>
  </r>
  <r>
    <s v="Bent Creek Community Park"/>
    <s v="Building Community Through Work and Play"/>
    <n v="8500"/>
    <x v="2"/>
    <s v="Wellness "/>
    <n v="3"/>
    <n v="3"/>
    <n v="3"/>
    <n v="4"/>
    <n v="3"/>
    <n v="2"/>
    <n v="0.6"/>
    <s v="Yes"/>
    <s v="Evaluator 7"/>
  </r>
  <r>
    <s v="Bent Creek Community Park"/>
    <s v="Building Community Through Work and Play"/>
    <n v="8500"/>
    <x v="2"/>
    <s v="Wellness "/>
    <n v="4"/>
    <n v="3"/>
    <n v="2"/>
    <n v="3"/>
    <n v="2"/>
    <n v="4"/>
    <n v="0.6"/>
    <s v="No"/>
    <s v="Evaluator 1"/>
  </r>
  <r>
    <s v="Bent Creek Community Park"/>
    <s v="Building Community Through Work and Play"/>
    <n v="8500"/>
    <x v="2"/>
    <s v="Wellness "/>
    <n v="4"/>
    <n v="3"/>
    <n v="4"/>
    <n v="4"/>
    <n v="4"/>
    <n v="4"/>
    <n v="0.76666666666666672"/>
    <s v="No"/>
    <s v="Evaluator 4"/>
  </r>
  <r>
    <s v="Bent Creek Community Park"/>
    <s v="Building Community Through Work and Play"/>
    <n v="8500"/>
    <x v="2"/>
    <s v="Wellness "/>
    <n v="3"/>
    <n v="2"/>
    <n v="2"/>
    <n v="2"/>
    <n v="4"/>
    <n v="2"/>
    <n v="0.5"/>
    <s v="No"/>
    <s v="Evaluator 8"/>
  </r>
  <r>
    <s v="Bent Creek Community Park"/>
    <s v="Building Community Through Work and Play"/>
    <n v="8500"/>
    <x v="2"/>
    <s v="Wellness "/>
    <n v="2"/>
    <n v="4"/>
    <n v="3"/>
    <n v="4"/>
    <n v="1"/>
    <n v="4"/>
    <n v="0.6"/>
    <s v="No"/>
    <s v="Evaluator 9"/>
  </r>
  <r>
    <s v="Big Ivy Community Development Club"/>
    <s v="Restore and Ready for More at the Big Ivy Community Center"/>
    <n v="53150"/>
    <x v="2"/>
    <s v="Wellness "/>
    <n v="5"/>
    <n v="4"/>
    <n v="5"/>
    <n v="3"/>
    <n v="5"/>
    <n v="5"/>
    <n v="0.9"/>
    <s v="Yes"/>
    <s v="Evaluator 3"/>
  </r>
  <r>
    <s v="Big Ivy Community Development Club"/>
    <s v="Restore and Ready for More at the Big Ivy Community Center"/>
    <n v="53150"/>
    <x v="2"/>
    <s v="Wellness "/>
    <n v="4"/>
    <n v="3"/>
    <n v="3"/>
    <n v="4"/>
    <n v="3"/>
    <n v="4"/>
    <n v="0.7"/>
    <s v="Yes"/>
    <s v="Evaluator 5"/>
  </r>
  <r>
    <s v="Big Ivy Community Development Club"/>
    <s v="Restore and Ready for More at the Big Ivy Community Center"/>
    <n v="53150"/>
    <x v="2"/>
    <s v="Wellness "/>
    <n v="5"/>
    <n v="4"/>
    <n v="5"/>
    <n v="4"/>
    <n v="4"/>
    <n v="3"/>
    <n v="0.83333333333333337"/>
    <s v="Yes"/>
    <s v="Evaluator 6"/>
  </r>
  <r>
    <s v="Big Ivy Community Development Club"/>
    <s v="Restore and Ready for More at the Big Ivy Community Center"/>
    <n v="53150"/>
    <x v="2"/>
    <s v="Wellness "/>
    <n v="4"/>
    <n v="3"/>
    <n v="3"/>
    <n v="4"/>
    <n v="3"/>
    <n v="3"/>
    <n v="0.66666666666666663"/>
    <s v="Yes"/>
    <s v="Evaluator 7"/>
  </r>
  <r>
    <s v="Big Ivy Community Development Club"/>
    <s v="Restore and Ready for More at the Big Ivy Community Center"/>
    <n v="53150"/>
    <x v="2"/>
    <s v="Wellness "/>
    <n v="5"/>
    <n v="4"/>
    <n v="4"/>
    <n v="4"/>
    <n v="4"/>
    <n v="3"/>
    <n v="0.8"/>
    <s v="Yes"/>
    <s v="Evaluator 9"/>
  </r>
  <r>
    <s v="Big Ivy Community Development Club"/>
    <s v="Restore and Ready for More at the Big Ivy Community Center"/>
    <n v="53150"/>
    <x v="2"/>
    <s v="Wellness "/>
    <n v="4"/>
    <n v="3"/>
    <n v="3"/>
    <n v="4"/>
    <n v="3"/>
    <n v="3"/>
    <n v="0.66666666666666663"/>
    <s v="No"/>
    <s v="Evaluator 1"/>
  </r>
  <r>
    <s v="Big Ivy Community Development Club"/>
    <s v="Restore and Ready for More at the Big Ivy Community Center"/>
    <n v="53150"/>
    <x v="2"/>
    <s v="Wellness "/>
    <n v="3"/>
    <n v="3"/>
    <n v="3"/>
    <n v="3"/>
    <n v="3"/>
    <n v="3"/>
    <n v="0.6"/>
    <s v="No"/>
    <s v="Evaluator 2"/>
  </r>
  <r>
    <s v="Big Ivy Community Development Club"/>
    <s v="Restore and Ready for More at the Big Ivy Community Center"/>
    <n v="53150"/>
    <x v="2"/>
    <s v="Wellness "/>
    <n v="3"/>
    <n v="3"/>
    <n v="4"/>
    <n v="4"/>
    <n v="4"/>
    <n v="4"/>
    <n v="0.73333333333333328"/>
    <s v="No"/>
    <s v="Evaluator 4"/>
  </r>
  <r>
    <s v="Big Ivy Community Development Club"/>
    <s v="Restore and Ready for More at the Big Ivy Community Center"/>
    <n v="53150"/>
    <x v="2"/>
    <s v="Wellness "/>
    <n v="3"/>
    <n v="3"/>
    <n v="3"/>
    <n v="3"/>
    <n v="4"/>
    <n v="4"/>
    <n v="0.66666666666666663"/>
    <s v="No"/>
    <s v="Evaluator 8"/>
  </r>
  <r>
    <s v="Blue Ridge Pride Center Inc."/>
    <s v="WNC Pride Portal"/>
    <n v="26500"/>
    <x v="2"/>
    <s v="Wellness "/>
    <n v="5"/>
    <n v="4"/>
    <n v="4"/>
    <n v="4"/>
    <n v="5"/>
    <n v="4"/>
    <n v="0.8666666666666667"/>
    <s v="Yes"/>
    <s v="Evaluator 1"/>
  </r>
  <r>
    <s v="Blue Ridge Pride Center Inc."/>
    <s v="WNC Pride Portal"/>
    <n v="26500"/>
    <x v="2"/>
    <s v="Wellness "/>
    <n v="3"/>
    <n v="4"/>
    <n v="3"/>
    <n v="3"/>
    <n v="4"/>
    <n v="4"/>
    <n v="0.7"/>
    <s v="Yes"/>
    <s v="Evaluator 2"/>
  </r>
  <r>
    <s v="Blue Ridge Pride Center Inc."/>
    <s v="WNC Pride Portal"/>
    <n v="26500"/>
    <x v="2"/>
    <s v="Wellness "/>
    <n v="5"/>
    <n v="5"/>
    <n v="5"/>
    <n v="5"/>
    <n v="5"/>
    <n v="5"/>
    <n v="1"/>
    <s v="Yes"/>
    <s v="Evaluator 3"/>
  </r>
  <r>
    <s v="Blue Ridge Pride Center Inc."/>
    <s v="WNC Pride Portal"/>
    <n v="26500"/>
    <x v="2"/>
    <s v="Wellness "/>
    <n v="4"/>
    <n v="4"/>
    <n v="4"/>
    <n v="4"/>
    <n v="4"/>
    <n v="4"/>
    <n v="0.8"/>
    <s v="Yes"/>
    <s v="Evaluator 4"/>
  </r>
  <r>
    <s v="Blue Ridge Pride Center Inc."/>
    <s v="WNC Pride Portal"/>
    <n v="26500"/>
    <x v="2"/>
    <s v="Wellness "/>
    <n v="5"/>
    <n v="4"/>
    <n v="4"/>
    <n v="5"/>
    <n v="4"/>
    <n v="4"/>
    <n v="0.8666666666666667"/>
    <s v="Yes"/>
    <s v="Evaluator 5"/>
  </r>
  <r>
    <s v="Blue Ridge Pride Center Inc."/>
    <s v="WNC Pride Portal"/>
    <n v="26500"/>
    <x v="2"/>
    <s v="Wellness "/>
    <n v="4"/>
    <n v="3"/>
    <n v="4"/>
    <n v="3"/>
    <n v="5"/>
    <n v="5"/>
    <n v="0.8"/>
    <s v="Yes"/>
    <s v="Evaluator 6"/>
  </r>
  <r>
    <s v="Blue Ridge Pride Center Inc."/>
    <s v="WNC Pride Portal"/>
    <n v="26500"/>
    <x v="2"/>
    <s v="Wellness "/>
    <n v="5"/>
    <n v="4"/>
    <n v="3"/>
    <n v="3"/>
    <n v="4"/>
    <n v="4"/>
    <n v="0.76666666666666672"/>
    <s v="Yes"/>
    <s v="Evaluator 7"/>
  </r>
  <r>
    <s v="Blue Ridge Pride Center Inc."/>
    <s v="WNC Pride Portal"/>
    <n v="26500"/>
    <x v="2"/>
    <s v="Wellness "/>
    <n v="3"/>
    <n v="3"/>
    <n v="3"/>
    <n v="2"/>
    <n v="3"/>
    <n v="4"/>
    <n v="0.6"/>
    <s v="No"/>
    <s v="Evaluator 8"/>
  </r>
  <r>
    <s v="Blue Ridge Pride Center Inc."/>
    <s v="WNC Pride Portal"/>
    <n v="26500"/>
    <x v="2"/>
    <s v="Wellness "/>
    <n v="2"/>
    <n v="3"/>
    <n v="3"/>
    <n v="3"/>
    <n v="3"/>
    <n v="3"/>
    <n v="0.56666666666666665"/>
    <s v="No"/>
    <s v="Evaluator 9"/>
  </r>
  <r>
    <s v="Bountiful Cities"/>
    <s v="Community Garden Network and Edible Park Support"/>
    <n v="20000"/>
    <x v="2"/>
    <s v="Food "/>
    <n v="5"/>
    <n v="3"/>
    <n v="4"/>
    <n v="4"/>
    <n v="4"/>
    <n v="5"/>
    <n v="0.83333333333333337"/>
    <s v="Yes"/>
    <s v="Evaluator 1"/>
  </r>
  <r>
    <s v="Bountiful Cities"/>
    <s v="Community Garden Network and Edible Park Support"/>
    <n v="20000"/>
    <x v="2"/>
    <s v="Food "/>
    <n v="4"/>
    <n v="4"/>
    <n v="4"/>
    <n v="4"/>
    <n v="4"/>
    <n v="4"/>
    <n v="0.8"/>
    <s v="Yes"/>
    <s v="Evaluator 2"/>
  </r>
  <r>
    <s v="Bountiful Cities"/>
    <s v="Community Garden Network and Edible Park Support"/>
    <n v="20000"/>
    <x v="2"/>
    <s v="Food "/>
    <n v="5"/>
    <n v="5"/>
    <n v="5"/>
    <n v="5"/>
    <n v="5"/>
    <n v="5"/>
    <n v="1"/>
    <s v="Yes"/>
    <s v="Evaluator 3"/>
  </r>
  <r>
    <s v="Bountiful Cities"/>
    <s v="Community Garden Network and Edible Park Support"/>
    <n v="20000"/>
    <x v="2"/>
    <s v="Food "/>
    <n v="4"/>
    <n v="4"/>
    <n v="4"/>
    <n v="4"/>
    <n v="4"/>
    <n v="4"/>
    <n v="0.8"/>
    <s v="Yes"/>
    <s v="Evaluator 4"/>
  </r>
  <r>
    <s v="Bountiful Cities"/>
    <s v="Community Garden Network and Edible Park Support"/>
    <n v="20000"/>
    <x v="2"/>
    <s v="Food "/>
    <n v="5"/>
    <n v="5"/>
    <n v="4"/>
    <n v="5"/>
    <n v="4"/>
    <n v="5"/>
    <n v="0.93333333333333335"/>
    <s v="Yes"/>
    <s v="Evaluator 5"/>
  </r>
  <r>
    <s v="Bountiful Cities"/>
    <s v="Community Garden Network and Edible Park Support"/>
    <n v="20000"/>
    <x v="2"/>
    <s v="Food "/>
    <n v="4"/>
    <n v="4"/>
    <n v="4"/>
    <n v="4"/>
    <n v="4"/>
    <n v="4"/>
    <n v="0.8"/>
    <s v="Yes"/>
    <s v="Evaluator 6"/>
  </r>
  <r>
    <s v="Bountiful Cities"/>
    <s v="Community Garden Network and Edible Park Support"/>
    <n v="20000"/>
    <x v="2"/>
    <s v="Food "/>
    <n v="5"/>
    <n v="5"/>
    <n v="4"/>
    <n v="4"/>
    <n v="5"/>
    <n v="4"/>
    <n v="0.9"/>
    <s v="Yes"/>
    <s v="Evaluator 7"/>
  </r>
  <r>
    <s v="Bountiful Cities"/>
    <s v="Community Garden Network and Edible Park Support"/>
    <n v="20000"/>
    <x v="2"/>
    <s v="Food "/>
    <n v="5"/>
    <n v="4"/>
    <n v="4"/>
    <n v="4"/>
    <n v="4"/>
    <n v="4"/>
    <n v="0.83333333333333337"/>
    <s v="Yes"/>
    <s v="Evaluator 8"/>
  </r>
  <r>
    <s v="Bountiful Cities"/>
    <s v="Community Garden Network and Edible Park Support"/>
    <n v="20000"/>
    <x v="2"/>
    <s v="Food "/>
    <n v="5"/>
    <n v="4"/>
    <n v="4"/>
    <n v="5"/>
    <n v="5"/>
    <n v="5"/>
    <n v="0.93333333333333335"/>
    <s v="Yes"/>
    <s v="Evaluator 9"/>
  </r>
  <r>
    <s v="Buncombe County Schools Foundation"/>
    <s v="The Face of Hope "/>
    <n v="30000"/>
    <x v="2"/>
    <s v="Basic Needs "/>
    <n v="5"/>
    <n v="4"/>
    <n v="5"/>
    <n v="3"/>
    <n v="5"/>
    <n v="3"/>
    <n v="0.83333333333333337"/>
    <s v="Yes"/>
    <s v="Evaluator 1"/>
  </r>
  <r>
    <s v="Buncombe County Schools Foundation"/>
    <s v="The Face of Hope "/>
    <n v="30000"/>
    <x v="2"/>
    <s v="Basic Needs "/>
    <n v="5"/>
    <n v="5"/>
    <n v="5"/>
    <n v="5"/>
    <n v="5"/>
    <n v="4"/>
    <n v="0.96666666666666667"/>
    <s v="Yes"/>
    <s v="Evaluator 3"/>
  </r>
  <r>
    <s v="Buncombe County Schools Foundation"/>
    <s v="The Face of Hope "/>
    <n v="30000"/>
    <x v="2"/>
    <s v="Basic Needs "/>
    <n v="5"/>
    <n v="4"/>
    <n v="4"/>
    <n v="5"/>
    <n v="4"/>
    <n v="4"/>
    <n v="0.8666666666666667"/>
    <s v="Yes"/>
    <s v="Evaluator 4"/>
  </r>
  <r>
    <s v="Buncombe County Schools Foundation"/>
    <s v="The Face of Hope "/>
    <n v="30000"/>
    <x v="2"/>
    <s v="Basic Needs "/>
    <n v="5"/>
    <n v="5"/>
    <n v="4"/>
    <n v="5"/>
    <n v="5"/>
    <n v="5"/>
    <n v="0.96666666666666667"/>
    <s v="Yes"/>
    <s v="Evaluator 5"/>
  </r>
  <r>
    <s v="Buncombe County Schools Foundation"/>
    <s v="The Face of Hope "/>
    <n v="30000"/>
    <x v="2"/>
    <s v="Basic Needs "/>
    <n v="5"/>
    <n v="5"/>
    <n v="5"/>
    <n v="5"/>
    <n v="5"/>
    <n v="2"/>
    <n v="0.9"/>
    <s v="Yes"/>
    <s v="Evaluator 6"/>
  </r>
  <r>
    <s v="Buncombe County Schools Foundation"/>
    <s v="The Face of Hope "/>
    <n v="30000"/>
    <x v="2"/>
    <s v="Basic Needs "/>
    <n v="5"/>
    <n v="4"/>
    <n v="4"/>
    <n v="4"/>
    <n v="5"/>
    <n v="4"/>
    <n v="0.8666666666666667"/>
    <s v="Yes"/>
    <s v="Evaluator 7"/>
  </r>
  <r>
    <s v="Buncombe County Schools Foundation"/>
    <s v="The Face of Hope "/>
    <n v="30000"/>
    <x v="2"/>
    <s v="Basic Needs "/>
    <n v="5"/>
    <n v="4"/>
    <n v="4"/>
    <n v="5"/>
    <n v="5"/>
    <n v="5"/>
    <n v="0.93333333333333335"/>
    <s v="Yes"/>
    <s v="Evaluator 8"/>
  </r>
  <r>
    <s v="Buncombe County Schools Foundation"/>
    <s v="The Face of Hope "/>
    <n v="30000"/>
    <x v="2"/>
    <s v="Basic Needs "/>
    <n v="5"/>
    <n v="5"/>
    <n v="4"/>
    <n v="5"/>
    <n v="5"/>
    <n v="5"/>
    <n v="0.96666666666666667"/>
    <s v="Yes"/>
    <s v="Evaluator 9"/>
  </r>
  <r>
    <s v="Buncombe County Schools Foundation"/>
    <s v="The Face of Hope "/>
    <n v="30000"/>
    <x v="2"/>
    <s v="Basic Needs "/>
    <n v="4"/>
    <n v="4"/>
    <n v="4"/>
    <n v="3"/>
    <n v="4"/>
    <n v="3"/>
    <n v="0.73333333333333328"/>
    <s v="No"/>
    <s v="Evaluator 2"/>
  </r>
  <r>
    <s v="Caring for Children Eckerd Connects"/>
    <s v="Respite Scholarship Program"/>
    <n v="25000"/>
    <x v="2"/>
    <s v="Basic Needs "/>
    <n v="5"/>
    <n v="4"/>
    <n v="5"/>
    <n v="4"/>
    <n v="4"/>
    <n v="4"/>
    <n v="0.8666666666666667"/>
    <s v="Yes"/>
    <s v="Evaluator 1"/>
  </r>
  <r>
    <s v="Caring for Children Eckerd Connects"/>
    <s v="Respite Scholarship Program"/>
    <n v="25000"/>
    <x v="2"/>
    <s v="Basic Needs "/>
    <n v="5"/>
    <n v="4"/>
    <n v="4"/>
    <n v="4"/>
    <n v="5"/>
    <n v="4"/>
    <n v="0.8666666666666667"/>
    <s v="Yes"/>
    <s v="Evaluator 2"/>
  </r>
  <r>
    <s v="Caring for Children Eckerd Connects"/>
    <s v="Respite Scholarship Program"/>
    <n v="25000"/>
    <x v="2"/>
    <s v="Basic Needs "/>
    <n v="5"/>
    <n v="5"/>
    <n v="5"/>
    <n v="5"/>
    <n v="5"/>
    <n v="5"/>
    <n v="1"/>
    <s v="Yes"/>
    <s v="Evaluator 3"/>
  </r>
  <r>
    <s v="Caring for Children Eckerd Connects"/>
    <s v="Respite Scholarship Program"/>
    <n v="25000"/>
    <x v="2"/>
    <s v="Basic Needs "/>
    <n v="4"/>
    <n v="4"/>
    <n v="4"/>
    <n v="5"/>
    <n v="4"/>
    <n v="4"/>
    <n v="0.83333333333333337"/>
    <s v="Yes"/>
    <s v="Evaluator 4"/>
  </r>
  <r>
    <s v="Caring for Children Eckerd Connects"/>
    <s v="Respite Scholarship Program"/>
    <n v="25000"/>
    <x v="2"/>
    <s v="Basic Needs "/>
    <n v="5"/>
    <n v="4"/>
    <n v="5"/>
    <n v="4"/>
    <n v="4"/>
    <n v="5"/>
    <n v="0.9"/>
    <s v="Yes"/>
    <s v="Evaluator 5"/>
  </r>
  <r>
    <s v="Caring for Children Eckerd Connects"/>
    <s v="Respite Scholarship Program"/>
    <n v="25000"/>
    <x v="2"/>
    <s v="Basic Needs "/>
    <n v="5"/>
    <n v="5"/>
    <n v="5"/>
    <n v="5"/>
    <n v="5"/>
    <n v="5"/>
    <n v="1"/>
    <s v="Yes"/>
    <s v="Evaluator 6"/>
  </r>
  <r>
    <s v="Caring for Children Eckerd Connects"/>
    <s v="Respite Scholarship Program"/>
    <n v="25000"/>
    <x v="2"/>
    <s v="Basic Needs "/>
    <n v="5"/>
    <n v="4"/>
    <n v="4"/>
    <n v="5"/>
    <n v="4"/>
    <n v="5"/>
    <n v="0.9"/>
    <s v="Yes"/>
    <s v="Evaluator 7"/>
  </r>
  <r>
    <s v="Caring for Children Eckerd Connects"/>
    <s v="Respite Scholarship Program"/>
    <n v="25000"/>
    <x v="2"/>
    <s v="Basic Needs "/>
    <n v="5"/>
    <n v="4"/>
    <n v="4"/>
    <n v="5"/>
    <n v="4"/>
    <n v="5"/>
    <n v="0.9"/>
    <s v="Yes"/>
    <s v="Evaluator 8"/>
  </r>
  <r>
    <s v="Caring for Children Eckerd Connects"/>
    <s v="Respite Scholarship Program"/>
    <n v="25000"/>
    <x v="2"/>
    <s v="Basic Needs "/>
    <n v="4"/>
    <n v="4"/>
    <n v="4"/>
    <n v="5"/>
    <n v="5"/>
    <n v="5"/>
    <n v="0.9"/>
    <s v="Yes"/>
    <s v="Evaluator 9"/>
  </r>
  <r>
    <s v="Center for Honeybee Research"/>
    <s v="A Research Facility for Pollinator Sustainability"/>
    <n v="20000"/>
    <x v="2"/>
    <s v="Food "/>
    <n v="4"/>
    <n v="4"/>
    <n v="4"/>
    <n v="3"/>
    <n v="4"/>
    <n v="3"/>
    <n v="0.73333333333333328"/>
    <s v="Yes"/>
    <s v="Evaluator 2"/>
  </r>
  <r>
    <s v="Center for Honeybee Research"/>
    <s v="A Research Facility for Pollinator Sustainability"/>
    <n v="20000"/>
    <x v="2"/>
    <s v="Food "/>
    <n v="4"/>
    <n v="3"/>
    <n v="4"/>
    <n v="3"/>
    <n v="4"/>
    <n v="4"/>
    <n v="0.73333333333333328"/>
    <s v="Yes"/>
    <s v="Evaluator 6"/>
  </r>
  <r>
    <s v="Center for Honeybee Research"/>
    <s v="A Research Facility for Pollinator Sustainability"/>
    <n v="20000"/>
    <x v="2"/>
    <s v="Food "/>
    <n v="3"/>
    <n v="4"/>
    <n v="4"/>
    <n v="4"/>
    <n v="2"/>
    <n v="4"/>
    <n v="0.7"/>
    <s v="Yes"/>
    <s v="Evaluator 7"/>
  </r>
  <r>
    <s v="Center for Honeybee Research"/>
    <s v="A Research Facility for Pollinator Sustainability"/>
    <n v="20000"/>
    <x v="2"/>
    <s v="Food "/>
    <n v="3"/>
    <n v="3"/>
    <n v="3"/>
    <n v="4"/>
    <n v="2"/>
    <n v="3"/>
    <n v="0.6"/>
    <s v="No"/>
    <s v="Evaluator 1"/>
  </r>
  <r>
    <s v="Center for Honeybee Research"/>
    <s v="A Research Facility for Pollinator Sustainability"/>
    <n v="20000"/>
    <x v="2"/>
    <s v="Food "/>
    <n v="3"/>
    <n v="1"/>
    <n v="1"/>
    <n v="3"/>
    <n v="1"/>
    <n v="1"/>
    <n v="0.33333333333333331"/>
    <s v="No"/>
    <s v="Evaluator 3"/>
  </r>
  <r>
    <s v="Center for Honeybee Research"/>
    <s v="A Research Facility for Pollinator Sustainability"/>
    <n v="20000"/>
    <x v="2"/>
    <s v="Food "/>
    <n v="4"/>
    <n v="4"/>
    <n v="4"/>
    <n v="3"/>
    <n v="4"/>
    <n v="3"/>
    <n v="0.73333333333333328"/>
    <s v="No"/>
    <s v="Evaluator 4"/>
  </r>
  <r>
    <s v="Center for Honeybee Research"/>
    <s v="A Research Facility for Pollinator Sustainability"/>
    <n v="20000"/>
    <x v="2"/>
    <s v="Food "/>
    <n v="3"/>
    <n v="4"/>
    <n v="3"/>
    <n v="4"/>
    <n v="3"/>
    <n v="3"/>
    <n v="0.66666666666666663"/>
    <s v="No"/>
    <s v="Evaluator 5"/>
  </r>
  <r>
    <s v="Center for Honeybee Research"/>
    <s v="A Research Facility for Pollinator Sustainability"/>
    <n v="20000"/>
    <x v="2"/>
    <s v="Food "/>
    <n v="2"/>
    <n v="2"/>
    <n v="2"/>
    <n v="4"/>
    <n v="3"/>
    <n v="3"/>
    <n v="0.53333333333333333"/>
    <s v="No"/>
    <s v="Evaluator 8"/>
  </r>
  <r>
    <s v="Center for Honeybee Research"/>
    <s v="A Research Facility for Pollinator Sustainability"/>
    <n v="20000"/>
    <x v="2"/>
    <s v="Food "/>
    <n v="2"/>
    <n v="2"/>
    <n v="3"/>
    <n v="5"/>
    <n v="2"/>
    <n v="4"/>
    <n v="0.6"/>
    <s v="No"/>
    <s v="Evaluator 9"/>
  </r>
  <r>
    <s v="Colaborativa La Milpa"/>
    <s v="CIMA - Consulta Tu Compa"/>
    <n v="30000"/>
    <x v="2"/>
    <s v="Basic Needs "/>
    <n v="4"/>
    <n v="4"/>
    <n v="4"/>
    <n v="4"/>
    <n v="5"/>
    <n v="4"/>
    <n v="0.83333333333333337"/>
    <s v="Yes"/>
    <s v="Evaluator 1"/>
  </r>
  <r>
    <s v="Colaborativa La Milpa"/>
    <s v="CIMA - Consulta Tu Compa"/>
    <n v="30000"/>
    <x v="2"/>
    <s v="Basic Needs "/>
    <n v="3"/>
    <n v="4"/>
    <n v="4"/>
    <n v="4"/>
    <n v="3"/>
    <n v="4"/>
    <n v="0.73333333333333328"/>
    <s v="Yes"/>
    <s v="Evaluator 2"/>
  </r>
  <r>
    <s v="Colaborativa La Milpa"/>
    <s v="CIMA - Consulta Tu Compa"/>
    <n v="30000"/>
    <x v="2"/>
    <s v="Basic Needs "/>
    <n v="5"/>
    <n v="5"/>
    <n v="5"/>
    <n v="5"/>
    <n v="5"/>
    <n v="5"/>
    <n v="1"/>
    <s v="Yes"/>
    <s v="Evaluator 3"/>
  </r>
  <r>
    <s v="Colaborativa La Milpa"/>
    <s v="CIMA - Consulta Tu Compa"/>
    <n v="30000"/>
    <x v="2"/>
    <s v="Basic Needs "/>
    <n v="4"/>
    <n v="4"/>
    <n v="3"/>
    <n v="4"/>
    <n v="4"/>
    <n v="4"/>
    <n v="0.76666666666666672"/>
    <s v="Yes"/>
    <s v="Evaluator 5"/>
  </r>
  <r>
    <s v="Colaborativa La Milpa"/>
    <s v="CIMA - Consulta Tu Compa"/>
    <n v="30000"/>
    <x v="2"/>
    <s v="Basic Needs "/>
    <n v="5"/>
    <n v="4"/>
    <n v="4"/>
    <n v="4"/>
    <n v="4"/>
    <n v="4"/>
    <n v="0.83333333333333337"/>
    <s v="Yes"/>
    <s v="Evaluator 6"/>
  </r>
  <r>
    <s v="Colaborativa La Milpa"/>
    <s v="CIMA - Consulta Tu Compa"/>
    <n v="30000"/>
    <x v="2"/>
    <s v="Basic Needs "/>
    <n v="5"/>
    <n v="4"/>
    <n v="4"/>
    <n v="4"/>
    <n v="4"/>
    <n v="5"/>
    <n v="0.8666666666666667"/>
    <s v="Yes"/>
    <s v="Evaluator 7"/>
  </r>
  <r>
    <s v="Colaborativa La Milpa"/>
    <s v="CIMA - Consulta Tu Compa"/>
    <n v="30000"/>
    <x v="2"/>
    <s v="Basic Needs "/>
    <n v="5"/>
    <n v="4"/>
    <n v="4"/>
    <n v="4"/>
    <n v="3"/>
    <n v="4"/>
    <n v="0.8"/>
    <s v="Yes"/>
    <s v="Evaluator 8"/>
  </r>
  <r>
    <s v="Colaborativa La Milpa"/>
    <s v="CIMA - Consulta Tu Compa"/>
    <n v="30000"/>
    <x v="2"/>
    <s v="Basic Needs "/>
    <n v="5"/>
    <n v="4"/>
    <n v="4"/>
    <n v="5"/>
    <n v="5"/>
    <n v="4"/>
    <n v="0.9"/>
    <s v="Yes"/>
    <s v="Evaluator 9"/>
  </r>
  <r>
    <s v="Colaborativa La Milpa"/>
    <s v="CIMA - Consulta Tu Compa"/>
    <n v="30000"/>
    <x v="2"/>
    <s v="Basic Needs "/>
    <n v="3"/>
    <n v="4"/>
    <n v="4"/>
    <n v="4"/>
    <n v="4"/>
    <n v="4"/>
    <n v="0.76666666666666672"/>
    <s v="No"/>
    <s v="Evaluator 4"/>
  </r>
  <r>
    <s v="Eleanor Health Foundation"/>
    <s v="Overdose Prevention Health Communications"/>
    <n v="42000"/>
    <x v="2"/>
    <s v="Mental Health "/>
    <n v="3"/>
    <n v="4"/>
    <n v="3"/>
    <n v="3"/>
    <n v="4"/>
    <n v="4"/>
    <n v="0.7"/>
    <s v="Yes"/>
    <s v="Evaluator 2"/>
  </r>
  <r>
    <s v="Eleanor Health Foundation"/>
    <s v="Overdose Prevention Health Communications"/>
    <n v="42000"/>
    <x v="2"/>
    <s v="Mental Health "/>
    <n v="5"/>
    <n v="5"/>
    <n v="5"/>
    <n v="5"/>
    <n v="5"/>
    <n v="5"/>
    <n v="1"/>
    <s v="Yes"/>
    <s v="Evaluator 3"/>
  </r>
  <r>
    <s v="Eleanor Health Foundation"/>
    <s v="Overdose Prevention Health Communications"/>
    <n v="42000"/>
    <x v="2"/>
    <s v="Mental Health "/>
    <n v="4"/>
    <n v="4"/>
    <n v="4"/>
    <n v="4"/>
    <n v="4"/>
    <n v="4"/>
    <n v="0.8"/>
    <s v="Yes"/>
    <s v="Evaluator 4"/>
  </r>
  <r>
    <s v="Eleanor Health Foundation"/>
    <s v="Overdose Prevention Health Communications"/>
    <n v="42000"/>
    <x v="2"/>
    <s v="Mental Health "/>
    <n v="4"/>
    <n v="3"/>
    <n v="3"/>
    <n v="4"/>
    <n v="4"/>
    <n v="4"/>
    <n v="0.73333333333333328"/>
    <s v="Yes"/>
    <s v="Evaluator 5"/>
  </r>
  <r>
    <s v="Eleanor Health Foundation"/>
    <s v="Overdose Prevention Health Communications"/>
    <n v="42000"/>
    <x v="2"/>
    <s v="Mental Health "/>
    <n v="4"/>
    <n v="4"/>
    <n v="4"/>
    <n v="4"/>
    <n v="4"/>
    <n v="4"/>
    <n v="0.8"/>
    <s v="Yes"/>
    <s v="Evaluator 6"/>
  </r>
  <r>
    <s v="Eleanor Health Foundation"/>
    <s v="Overdose Prevention Health Communications"/>
    <n v="42000"/>
    <x v="2"/>
    <s v="Mental Health "/>
    <n v="4"/>
    <n v="3"/>
    <n v="3"/>
    <n v="4"/>
    <n v="4"/>
    <n v="4"/>
    <n v="0.73333333333333328"/>
    <s v="Yes"/>
    <s v="Evaluator 7"/>
  </r>
  <r>
    <s v="Eleanor Health Foundation"/>
    <s v="Overdose Prevention Health Communications"/>
    <n v="42000"/>
    <x v="2"/>
    <s v="Mental Health "/>
    <n v="4"/>
    <n v="3"/>
    <n v="4"/>
    <n v="5"/>
    <n v="5"/>
    <n v="4"/>
    <n v="0.83333333333333337"/>
    <s v="No"/>
    <s v="Evaluator 1"/>
  </r>
  <r>
    <s v="Eleanor Health Foundation"/>
    <s v="Overdose Prevention Health Communications"/>
    <n v="42000"/>
    <x v="2"/>
    <s v="Mental Health "/>
    <n v="3"/>
    <n v="2"/>
    <n v="3"/>
    <n v="4"/>
    <n v="4"/>
    <n v="4"/>
    <n v="0.66666666666666663"/>
    <s v="No"/>
    <s v="Evaluator 8"/>
  </r>
  <r>
    <s v="Eleanor Health Foundation"/>
    <s v="Overdose Prevention Health Communications"/>
    <n v="42000"/>
    <x v="2"/>
    <s v="Mental Health "/>
    <n v="4"/>
    <n v="1"/>
    <n v="2"/>
    <n v="4"/>
    <n v="3"/>
    <n v="3"/>
    <n v="0.56666666666666665"/>
    <s v="No"/>
    <s v="Evaluator 9"/>
  </r>
  <r>
    <s v="Eliada Homes, Inc"/>
    <s v="Foster Youth Independence Program "/>
    <n v="60000"/>
    <x v="2"/>
    <s v="Basic Needs "/>
    <n v="5"/>
    <n v="4"/>
    <n v="5"/>
    <n v="4"/>
    <n v="4"/>
    <n v="3"/>
    <n v="0.83333333333333337"/>
    <s v="Yes"/>
    <s v="Evaluator 1"/>
  </r>
  <r>
    <s v="Eliada Homes, Inc"/>
    <s v="Foster Youth Independence Program "/>
    <n v="60000"/>
    <x v="2"/>
    <s v="Basic Needs "/>
    <n v="5"/>
    <n v="4"/>
    <n v="4"/>
    <n v="4"/>
    <n v="4"/>
    <n v="5"/>
    <n v="0.8666666666666667"/>
    <s v="Yes"/>
    <s v="Evaluator 2"/>
  </r>
  <r>
    <s v="Eliada Homes, Inc"/>
    <s v="Foster Youth Independence Program "/>
    <n v="60000"/>
    <x v="2"/>
    <s v="Basic Needs "/>
    <n v="5"/>
    <n v="5"/>
    <n v="5"/>
    <n v="5"/>
    <n v="5"/>
    <n v="5"/>
    <n v="1"/>
    <s v="Yes"/>
    <s v="Evaluator 3"/>
  </r>
  <r>
    <s v="Eliada Homes, Inc"/>
    <s v="Foster Youth Independence Program "/>
    <n v="60000"/>
    <x v="2"/>
    <s v="Basic Needs "/>
    <n v="4"/>
    <n v="4"/>
    <n v="4"/>
    <n v="5"/>
    <n v="4"/>
    <n v="4"/>
    <n v="0.83333333333333337"/>
    <s v="Yes"/>
    <s v="Evaluator 4"/>
  </r>
  <r>
    <s v="Eliada Homes, Inc"/>
    <s v="Foster Youth Independence Program "/>
    <n v="60000"/>
    <x v="2"/>
    <s v="Basic Needs "/>
    <n v="5"/>
    <n v="4"/>
    <n v="4"/>
    <n v="4"/>
    <n v="4"/>
    <n v="4"/>
    <n v="0.83333333333333337"/>
    <s v="Yes"/>
    <s v="Evaluator 5"/>
  </r>
  <r>
    <s v="Eliada Homes, Inc"/>
    <s v="Foster Youth Independence Program "/>
    <n v="60000"/>
    <x v="2"/>
    <s v="Basic Needs "/>
    <n v="5"/>
    <n v="5"/>
    <n v="5"/>
    <n v="5"/>
    <n v="5"/>
    <n v="5"/>
    <n v="1"/>
    <s v="Yes"/>
    <s v="Evaluator 6"/>
  </r>
  <r>
    <s v="Eliada Homes, Inc"/>
    <s v="Foster Youth Independence Program "/>
    <n v="60000"/>
    <x v="2"/>
    <s v="Basic Needs "/>
    <n v="5"/>
    <n v="4"/>
    <n v="4"/>
    <n v="4"/>
    <n v="4"/>
    <n v="4"/>
    <n v="0.83333333333333337"/>
    <s v="Yes"/>
    <s v="Evaluator 7"/>
  </r>
  <r>
    <s v="Eliada Homes, Inc"/>
    <s v="Foster Youth Independence Program "/>
    <n v="60000"/>
    <x v="2"/>
    <s v="Basic Needs "/>
    <n v="5"/>
    <n v="4"/>
    <n v="5"/>
    <n v="4"/>
    <n v="4"/>
    <n v="4"/>
    <n v="0.8666666666666667"/>
    <s v="Yes"/>
    <s v="Evaluator 8"/>
  </r>
  <r>
    <s v="Eliada Homes, Inc"/>
    <s v="Foster Youth Independence Program "/>
    <n v="60000"/>
    <x v="2"/>
    <s v="Basic Needs "/>
    <n v="5"/>
    <n v="4"/>
    <n v="4"/>
    <n v="4"/>
    <n v="4"/>
    <n v="3"/>
    <n v="0.8"/>
    <s v="Yes"/>
    <s v="Evaluator 9"/>
  </r>
  <r>
    <s v="Equal Plates Project"/>
    <s v="Locally Sourced Meals for New and Expecting Moms + Families"/>
    <n v="72000"/>
    <x v="2"/>
    <s v="Food "/>
    <n v="5"/>
    <n v="4"/>
    <n v="3"/>
    <n v="4"/>
    <n v="5"/>
    <n v="4"/>
    <n v="0.83333333333333337"/>
    <s v="Yes"/>
    <s v="Evaluator 1"/>
  </r>
  <r>
    <s v="Equal Plates Project"/>
    <s v="Locally Sourced Meals for New and Expecting Moms + Families"/>
    <n v="72000"/>
    <x v="2"/>
    <s v="Food "/>
    <n v="4"/>
    <n v="3"/>
    <n v="3"/>
    <n v="4"/>
    <n v="5"/>
    <n v="4"/>
    <n v="0.76666666666666672"/>
    <s v="Yes"/>
    <s v="Evaluator 2"/>
  </r>
  <r>
    <s v="Equal Plates Project"/>
    <s v="Locally Sourced Meals for New and Expecting Moms + Families"/>
    <n v="72000"/>
    <x v="2"/>
    <s v="Food "/>
    <n v="5"/>
    <n v="5"/>
    <n v="5"/>
    <n v="5"/>
    <n v="5"/>
    <n v="5"/>
    <n v="1"/>
    <s v="Yes"/>
    <s v="Evaluator 3"/>
  </r>
  <r>
    <s v="Equal Plates Project"/>
    <s v="Locally Sourced Meals for New and Expecting Moms + Families"/>
    <n v="72000"/>
    <x v="2"/>
    <s v="Food "/>
    <n v="4"/>
    <n v="5"/>
    <n v="4"/>
    <n v="5"/>
    <n v="5"/>
    <n v="5"/>
    <n v="0.93333333333333335"/>
    <s v="Yes"/>
    <s v="Evaluator 5"/>
  </r>
  <r>
    <s v="Equal Plates Project"/>
    <s v="Locally Sourced Meals for New and Expecting Moms + Families"/>
    <n v="72000"/>
    <x v="2"/>
    <s v="Food "/>
    <n v="3"/>
    <n v="2"/>
    <n v="4"/>
    <n v="3"/>
    <n v="3"/>
    <n v="4"/>
    <n v="0.6333333333333333"/>
    <s v="Yes"/>
    <s v="Evaluator 6"/>
  </r>
  <r>
    <s v="Equal Plates Project"/>
    <s v="Locally Sourced Meals for New and Expecting Moms + Families"/>
    <n v="72000"/>
    <x v="2"/>
    <s v="Food "/>
    <n v="4"/>
    <n v="4"/>
    <n v="4"/>
    <n v="4"/>
    <n v="4"/>
    <n v="4"/>
    <n v="0.8"/>
    <s v="Yes"/>
    <s v="Evaluator 7"/>
  </r>
  <r>
    <s v="Equal Plates Project"/>
    <s v="Locally Sourced Meals for New and Expecting Moms + Families"/>
    <n v="72000"/>
    <x v="2"/>
    <s v="Food "/>
    <n v="4"/>
    <n v="4"/>
    <n v="4"/>
    <n v="4"/>
    <n v="4"/>
    <n v="3"/>
    <n v="0.76666666666666672"/>
    <s v="Yes"/>
    <s v="Evaluator 8"/>
  </r>
  <r>
    <s v="Equal Plates Project"/>
    <s v="Locally Sourced Meals for New and Expecting Moms + Families"/>
    <n v="72000"/>
    <x v="2"/>
    <s v="Food "/>
    <n v="3"/>
    <n v="4"/>
    <n v="4"/>
    <n v="4"/>
    <n v="4"/>
    <n v="3"/>
    <n v="0.73333333333333328"/>
    <s v="No"/>
    <s v="Evaluator 4"/>
  </r>
  <r>
    <s v="Equal Plates Project"/>
    <s v="Locally Sourced Meals for New and Expecting Moms + Families"/>
    <n v="72000"/>
    <x v="2"/>
    <s v="Food "/>
    <n v="4"/>
    <n v="2"/>
    <n v="3"/>
    <n v="4"/>
    <n v="4"/>
    <n v="3"/>
    <n v="0.66666666666666663"/>
    <s v="No"/>
    <s v="Evaluator 9"/>
  </r>
  <r>
    <s v="Folk Heritage Committee"/>
    <s v="Shindig on the Green FHC  (July 1, July 8, July 15, July 22, August 12, August 19, &amp; August 26)"/>
    <n v="5000"/>
    <x v="2"/>
    <s v="Wellness "/>
    <n v="5"/>
    <n v="3"/>
    <n v="3"/>
    <n v="4"/>
    <n v="5"/>
    <n v="5"/>
    <n v="0.83333333333333337"/>
    <s v="Yes"/>
    <s v="Evaluator 2"/>
  </r>
  <r>
    <s v="Folk Heritage Committee"/>
    <s v="Shindig on the Green FHC  (July 1, July 8, July 15, July 22, August 12, August 19, &amp; August 26)"/>
    <n v="5000"/>
    <x v="2"/>
    <s v="Wellness "/>
    <n v="4"/>
    <n v="5"/>
    <n v="5"/>
    <n v="5"/>
    <n v="5"/>
    <n v="5"/>
    <n v="0.96666666666666667"/>
    <s v="Yes"/>
    <s v="Evaluator 3"/>
  </r>
  <r>
    <s v="Folk Heritage Committee"/>
    <s v="Shindig on the Green FHC  (July 1, July 8, July 15, July 22, August 12, August 19, &amp; August 26)"/>
    <n v="5000"/>
    <x v="2"/>
    <s v="Wellness "/>
    <n v="4"/>
    <n v="4"/>
    <n v="4"/>
    <n v="4"/>
    <n v="4"/>
    <n v="4"/>
    <n v="0.8"/>
    <s v="Yes"/>
    <s v="Evaluator 4"/>
  </r>
  <r>
    <s v="Folk Heritage Committee"/>
    <s v="Shindig on the Green FHC  (July 1, July 8, July 15, July 22, August 12, August 19, &amp; August 26)"/>
    <n v="5000"/>
    <x v="2"/>
    <s v="Wellness "/>
    <n v="4"/>
    <n v="4"/>
    <n v="4"/>
    <n v="5"/>
    <n v="5"/>
    <n v="3"/>
    <n v="0.83333333333333337"/>
    <s v="Yes"/>
    <s v="Evaluator 5"/>
  </r>
  <r>
    <s v="Folk Heritage Committee"/>
    <s v="Shindig on the Green FHC  (July 1, July 8, July 15, July 22, August 12, August 19, &amp; August 26)"/>
    <n v="5000"/>
    <x v="2"/>
    <s v="Wellness "/>
    <n v="5"/>
    <n v="5"/>
    <n v="5"/>
    <n v="5"/>
    <n v="5"/>
    <n v="4"/>
    <n v="0.96666666666666667"/>
    <s v="Yes"/>
    <s v="Evaluator 6"/>
  </r>
  <r>
    <s v="Folk Heritage Committee"/>
    <s v="Shindig on the Green FHC  (July 1, July 8, July 15, July 22, August 12, August 19, &amp; August 26)"/>
    <n v="5000"/>
    <x v="2"/>
    <s v="Wellness "/>
    <n v="3"/>
    <n v="4"/>
    <n v="3"/>
    <n v="4"/>
    <n v="2"/>
    <n v="3"/>
    <n v="0.6333333333333333"/>
    <s v="Yes"/>
    <s v="Evaluator 7"/>
  </r>
  <r>
    <s v="Folk Heritage Committee"/>
    <s v="Shindig on the Green FHC  (July 1, July 8, July 15, July 22, August 12, August 19, &amp; August 26)"/>
    <n v="5000"/>
    <x v="2"/>
    <s v="Wellness "/>
    <n v="4"/>
    <n v="5"/>
    <n v="3"/>
    <n v="5"/>
    <n v="5"/>
    <n v="4"/>
    <n v="0.8666666666666667"/>
    <s v="Yes"/>
    <s v="Evaluator 8"/>
  </r>
  <r>
    <s v="Folk Heritage Committee"/>
    <s v="Shindig on the Green FHC  (July 1, July 8, July 15, July 22, August 12, August 19, &amp; August 26)"/>
    <n v="5000"/>
    <x v="2"/>
    <s v="Wellness "/>
    <n v="4"/>
    <n v="3"/>
    <n v="3"/>
    <n v="4"/>
    <n v="4"/>
    <n v="2"/>
    <n v="0.66666666666666663"/>
    <s v="No"/>
    <s v="Evaluator 1"/>
  </r>
  <r>
    <s v="Folk Heritage Committee"/>
    <s v="Shindig on the Green FHC  (July 1, July 8, July 15, July 22, August 12, August 19, &amp; August 26)"/>
    <n v="5000"/>
    <x v="2"/>
    <s v="Wellness "/>
    <n v="3"/>
    <n v="4"/>
    <n v="4"/>
    <n v="4"/>
    <n v="2"/>
    <n v="4"/>
    <n v="0.7"/>
    <s v="No"/>
    <s v="Evaluator 9"/>
  </r>
  <r>
    <s v="H3 Collective (formerly Under One Sky Village Foundation)"/>
    <s v="Scholarships and Outcomes Evaluation for One-On-One and Group Programming for Youth in Foster Care"/>
    <n v="20000"/>
    <x v="2"/>
    <s v="Wellness "/>
    <n v="5"/>
    <n v="5"/>
    <n v="5"/>
    <n v="4"/>
    <n v="4"/>
    <n v="5"/>
    <n v="0.93333333333333335"/>
    <s v="Yes"/>
    <s v="Evaluator 1"/>
  </r>
  <r>
    <s v="H3 Collective (formerly Under One Sky Village Foundation)"/>
    <s v="Scholarships and Outcomes Evaluation for One-On-One and Group Programming for Youth in Foster Care"/>
    <n v="20000"/>
    <x v="2"/>
    <s v="Wellness "/>
    <n v="5"/>
    <n v="5"/>
    <n v="5"/>
    <n v="4"/>
    <n v="5"/>
    <n v="4"/>
    <n v="0.93333333333333335"/>
    <s v="Yes"/>
    <s v="Evaluator 2"/>
  </r>
  <r>
    <s v="H3 Collective (formerly Under One Sky Village Foundation)"/>
    <s v="Scholarships and Outcomes Evaluation for One-On-One and Group Programming for Youth in Foster Care"/>
    <n v="20000"/>
    <x v="2"/>
    <s v="Wellness "/>
    <n v="5"/>
    <n v="5"/>
    <n v="5"/>
    <n v="5"/>
    <n v="5"/>
    <n v="5"/>
    <n v="1"/>
    <s v="Yes"/>
    <s v="Evaluator 3"/>
  </r>
  <r>
    <s v="H3 Collective (formerly Under One Sky Village Foundation)"/>
    <s v="Scholarships and Outcomes Evaluation for One-On-One and Group Programming for Youth in Foster Care"/>
    <n v="20000"/>
    <x v="2"/>
    <s v="Wellness "/>
    <n v="5"/>
    <n v="4"/>
    <n v="4"/>
    <n v="4"/>
    <n v="4"/>
    <n v="4"/>
    <n v="0.83333333333333337"/>
    <s v="Yes"/>
    <s v="Evaluator 4"/>
  </r>
  <r>
    <s v="H3 Collective (formerly Under One Sky Village Foundation)"/>
    <s v="Scholarships and Outcomes Evaluation for One-On-One and Group Programming for Youth in Foster Care"/>
    <n v="20000"/>
    <x v="2"/>
    <s v="Wellness "/>
    <n v="5"/>
    <n v="4"/>
    <n v="4"/>
    <n v="5"/>
    <n v="4"/>
    <n v="4"/>
    <n v="0.8666666666666667"/>
    <s v="Yes"/>
    <s v="Evaluator 5"/>
  </r>
  <r>
    <s v="H3 Collective (formerly Under One Sky Village Foundation)"/>
    <s v="Scholarships and Outcomes Evaluation for One-On-One and Group Programming for Youth in Foster Care"/>
    <n v="20000"/>
    <x v="2"/>
    <s v="Wellness "/>
    <n v="5"/>
    <n v="5"/>
    <n v="5"/>
    <n v="5"/>
    <n v="5"/>
    <n v="5"/>
    <n v="1"/>
    <s v="Yes"/>
    <s v="Evaluator 6"/>
  </r>
  <r>
    <s v="H3 Collective (formerly Under One Sky Village Foundation)"/>
    <s v="Scholarships and Outcomes Evaluation for One-On-One and Group Programming for Youth in Foster Care"/>
    <n v="20000"/>
    <x v="2"/>
    <s v="Wellness "/>
    <n v="5"/>
    <n v="4"/>
    <n v="4"/>
    <n v="4"/>
    <n v="4"/>
    <n v="4"/>
    <n v="0.83333333333333337"/>
    <s v="Yes"/>
    <s v="Evaluator 7"/>
  </r>
  <r>
    <s v="H3 Collective (formerly Under One Sky Village Foundation)"/>
    <s v="Scholarships and Outcomes Evaluation for One-On-One and Group Programming for Youth in Foster Care"/>
    <n v="20000"/>
    <x v="2"/>
    <s v="Wellness "/>
    <n v="5"/>
    <n v="5"/>
    <n v="4"/>
    <n v="4"/>
    <n v="4"/>
    <n v="5"/>
    <n v="0.9"/>
    <s v="Yes"/>
    <s v="Evaluator 8"/>
  </r>
  <r>
    <s v="H3 Collective (formerly Under One Sky Village Foundation)"/>
    <s v="Scholarships and Outcomes Evaluation for One-On-One and Group Programming for Youth in Foster Care"/>
    <n v="20000"/>
    <x v="2"/>
    <s v="Wellness "/>
    <n v="5"/>
    <n v="4"/>
    <n v="3"/>
    <n v="5"/>
    <n v="3"/>
    <n v="4"/>
    <n v="0.8"/>
    <s v="Yes"/>
    <s v="Evaluator 9"/>
  </r>
  <r>
    <s v="Hammer and Heart"/>
    <s v="Urgent Home Repair Project"/>
    <n v="40000"/>
    <x v="2"/>
    <s v="Safety "/>
    <n v="5"/>
    <n v="3"/>
    <n v="3"/>
    <n v="3"/>
    <n v="4"/>
    <n v="3"/>
    <n v="0.7"/>
    <s v="Yes"/>
    <s v="Evaluator 1"/>
  </r>
  <r>
    <s v="Hammer and Heart"/>
    <s v="Urgent Home Repair Project"/>
    <n v="40000"/>
    <x v="2"/>
    <s v="Safety "/>
    <n v="5"/>
    <n v="5"/>
    <n v="5"/>
    <n v="5"/>
    <n v="4"/>
    <n v="5"/>
    <n v="0.96666666666666667"/>
    <s v="Yes"/>
    <s v="Evaluator 2"/>
  </r>
  <r>
    <s v="Hammer and Heart"/>
    <s v="Urgent Home Repair Project"/>
    <n v="40000"/>
    <x v="2"/>
    <s v="Safety "/>
    <n v="2"/>
    <n v="3"/>
    <n v="3"/>
    <n v="3"/>
    <n v="5"/>
    <n v="4"/>
    <n v="0.66666666666666663"/>
    <s v="Yes"/>
    <s v="Evaluator 3"/>
  </r>
  <r>
    <s v="Hammer and Heart"/>
    <s v="Urgent Home Repair Project"/>
    <n v="40000"/>
    <x v="2"/>
    <s v="Safety "/>
    <n v="5"/>
    <n v="4"/>
    <n v="4"/>
    <n v="4"/>
    <n v="4"/>
    <n v="4"/>
    <n v="0.83333333333333337"/>
    <s v="Yes"/>
    <s v="Evaluator 4"/>
  </r>
  <r>
    <s v="Hammer and Heart"/>
    <s v="Urgent Home Repair Project"/>
    <n v="40000"/>
    <x v="2"/>
    <s v="Safety "/>
    <n v="5"/>
    <n v="5"/>
    <n v="4"/>
    <n v="4"/>
    <n v="4"/>
    <n v="4"/>
    <n v="0.8666666666666667"/>
    <s v="Yes"/>
    <s v="Evaluator 5"/>
  </r>
  <r>
    <s v="Hammer and Heart"/>
    <s v="Urgent Home Repair Project"/>
    <n v="40000"/>
    <x v="2"/>
    <s v="Safety "/>
    <n v="5"/>
    <n v="5"/>
    <n v="5"/>
    <n v="5"/>
    <n v="5"/>
    <n v="5"/>
    <n v="1"/>
    <s v="Yes"/>
    <s v="Evaluator 6"/>
  </r>
  <r>
    <s v="Hammer and Heart"/>
    <s v="Urgent Home Repair Project"/>
    <n v="40000"/>
    <x v="2"/>
    <s v="Safety "/>
    <n v="4"/>
    <n v="4"/>
    <n v="4"/>
    <n v="4"/>
    <n v="3"/>
    <n v="4"/>
    <n v="0.76666666666666672"/>
    <s v="Yes"/>
    <s v="Evaluator 7"/>
  </r>
  <r>
    <s v="Hammer and Heart"/>
    <s v="Urgent Home Repair Project"/>
    <n v="40000"/>
    <x v="2"/>
    <s v="Safety "/>
    <n v="4"/>
    <n v="5"/>
    <n v="5"/>
    <n v="4"/>
    <n v="4"/>
    <n v="5"/>
    <n v="0.9"/>
    <s v="Yes"/>
    <s v="Evaluator 8"/>
  </r>
  <r>
    <s v="Hammer and Heart"/>
    <s v="Urgent Home Repair Project"/>
    <n v="40000"/>
    <x v="2"/>
    <s v="Safety "/>
    <n v="4"/>
    <n v="5"/>
    <n v="4"/>
    <n v="5"/>
    <n v="5"/>
    <n v="4"/>
    <n v="0.9"/>
    <s v="Yes"/>
    <s v="Evaluator 9"/>
  </r>
  <r>
    <s v="Haywood Street Congregation"/>
    <s v="Downtown Welcome Table"/>
    <n v="35000"/>
    <x v="2"/>
    <s v="Basic Needs "/>
    <n v="4"/>
    <n v="5"/>
    <n v="4"/>
    <n v="4"/>
    <n v="5"/>
    <n v="4"/>
    <n v="0.8666666666666667"/>
    <s v="Yes"/>
    <s v="Evaluator 1"/>
  </r>
  <r>
    <s v="Haywood Street Congregation"/>
    <s v="Downtown Welcome Table"/>
    <n v="35000"/>
    <x v="2"/>
    <s v="Basic Needs "/>
    <n v="3"/>
    <n v="5"/>
    <n v="4"/>
    <n v="4"/>
    <n v="4"/>
    <n v="5"/>
    <n v="0.83333333333333337"/>
    <s v="Yes"/>
    <s v="Evaluator 2"/>
  </r>
  <r>
    <s v="Haywood Street Congregation"/>
    <s v="Downtown Welcome Table"/>
    <n v="35000"/>
    <x v="2"/>
    <s v="Basic Needs "/>
    <n v="5"/>
    <n v="5"/>
    <n v="5"/>
    <n v="5"/>
    <n v="5"/>
    <n v="5"/>
    <n v="1"/>
    <s v="Yes"/>
    <s v="Evaluator 3"/>
  </r>
  <r>
    <s v="Haywood Street Congregation"/>
    <s v="Downtown Welcome Table"/>
    <n v="35000"/>
    <x v="2"/>
    <s v="Basic Needs "/>
    <n v="4"/>
    <n v="4"/>
    <n v="4"/>
    <n v="4"/>
    <n v="4"/>
    <n v="4"/>
    <n v="0.8"/>
    <s v="Yes"/>
    <s v="Evaluator 4"/>
  </r>
  <r>
    <s v="Haywood Street Congregation"/>
    <s v="Downtown Welcome Table"/>
    <n v="35000"/>
    <x v="2"/>
    <s v="Basic Needs "/>
    <n v="4"/>
    <n v="5"/>
    <n v="5"/>
    <n v="5"/>
    <n v="5"/>
    <n v="5"/>
    <n v="0.96666666666666667"/>
    <s v="Yes"/>
    <s v="Evaluator 5"/>
  </r>
  <r>
    <s v="Haywood Street Congregation"/>
    <s v="Downtown Welcome Table"/>
    <n v="35000"/>
    <x v="2"/>
    <s v="Basic Needs "/>
    <n v="5"/>
    <n v="4"/>
    <n v="4"/>
    <n v="4"/>
    <n v="5"/>
    <n v="5"/>
    <n v="0.9"/>
    <s v="Yes"/>
    <s v="Evaluator 6"/>
  </r>
  <r>
    <s v="Haywood Street Congregation"/>
    <s v="Downtown Welcome Table"/>
    <n v="35000"/>
    <x v="2"/>
    <s v="Basic Needs "/>
    <n v="5"/>
    <n v="5"/>
    <n v="5"/>
    <n v="5"/>
    <n v="5"/>
    <n v="5"/>
    <n v="1"/>
    <s v="Yes"/>
    <s v="Evaluator 7"/>
  </r>
  <r>
    <s v="Haywood Street Congregation"/>
    <s v="Downtown Welcome Table"/>
    <n v="35000"/>
    <x v="2"/>
    <s v="Basic Needs "/>
    <n v="5"/>
    <n v="4"/>
    <n v="3"/>
    <n v="3"/>
    <n v="4"/>
    <n v="4"/>
    <n v="0.76666666666666672"/>
    <s v="Yes"/>
    <s v="Evaluator 8"/>
  </r>
  <r>
    <s v="Haywood Street Congregation"/>
    <s v="Downtown Welcome Table"/>
    <n v="35000"/>
    <x v="2"/>
    <s v="Basic Needs "/>
    <n v="5"/>
    <n v="5"/>
    <n v="5"/>
    <n v="5"/>
    <n v="5"/>
    <n v="5"/>
    <n v="1"/>
    <s v="Yes"/>
    <s v="Evaluator 9"/>
  </r>
  <r>
    <s v="Helpmate, Inc."/>
    <s v="Domestic Violence Prevention and Outreach"/>
    <n v="74236"/>
    <x v="2"/>
    <s v="Safety "/>
    <n v="5"/>
    <n v="4"/>
    <n v="4"/>
    <n v="5"/>
    <n v="5"/>
    <n v="4"/>
    <n v="0.9"/>
    <s v="Yes"/>
    <s v="Evaluator 1"/>
  </r>
  <r>
    <s v="Helpmate, Inc."/>
    <s v="Domestic Violence Prevention and Outreach"/>
    <n v="74236"/>
    <x v="2"/>
    <s v="Safety "/>
    <n v="5"/>
    <n v="5"/>
    <n v="4"/>
    <n v="5"/>
    <n v="4"/>
    <n v="4"/>
    <n v="0.9"/>
    <s v="Yes"/>
    <s v="Evaluator 2"/>
  </r>
  <r>
    <s v="Helpmate, Inc."/>
    <s v="Domestic Violence Prevention and Outreach"/>
    <n v="74236"/>
    <x v="2"/>
    <s v="Safety "/>
    <n v="5"/>
    <n v="5"/>
    <n v="5"/>
    <n v="5"/>
    <n v="5"/>
    <n v="5"/>
    <n v="1"/>
    <s v="Yes"/>
    <s v="Evaluator 3"/>
  </r>
  <r>
    <s v="Helpmate, Inc."/>
    <s v="Domestic Violence Prevention and Outreach"/>
    <n v="74236"/>
    <x v="2"/>
    <s v="Safety "/>
    <n v="3"/>
    <n v="4"/>
    <n v="4"/>
    <n v="4"/>
    <n v="4"/>
    <n v="4"/>
    <n v="0.76666666666666672"/>
    <s v="Yes"/>
    <s v="Evaluator 4"/>
  </r>
  <r>
    <s v="Helpmate, Inc."/>
    <s v="Domestic Violence Prevention and Outreach"/>
    <n v="74236"/>
    <x v="2"/>
    <s v="Safety "/>
    <n v="5"/>
    <n v="4"/>
    <n v="4"/>
    <n v="5"/>
    <n v="5"/>
    <n v="4"/>
    <n v="0.9"/>
    <s v="Yes"/>
    <s v="Evaluator 5"/>
  </r>
  <r>
    <s v="Helpmate, Inc."/>
    <s v="Domestic Violence Prevention and Outreach"/>
    <n v="74236"/>
    <x v="2"/>
    <s v="Safety "/>
    <n v="4"/>
    <n v="4"/>
    <n v="4"/>
    <n v="5"/>
    <n v="5"/>
    <n v="5"/>
    <n v="0.9"/>
    <s v="Yes"/>
    <s v="Evaluator 6"/>
  </r>
  <r>
    <s v="Helpmate, Inc."/>
    <s v="Domestic Violence Prevention and Outreach"/>
    <n v="74236"/>
    <x v="2"/>
    <s v="Safety "/>
    <n v="5"/>
    <n v="4"/>
    <n v="5"/>
    <n v="5"/>
    <n v="5"/>
    <n v="4"/>
    <n v="0.93333333333333335"/>
    <s v="Yes"/>
    <s v="Evaluator 7"/>
  </r>
  <r>
    <s v="Helpmate, Inc."/>
    <s v="Domestic Violence Prevention and Outreach"/>
    <n v="74236"/>
    <x v="2"/>
    <s v="Safety "/>
    <n v="4"/>
    <n v="4"/>
    <n v="4"/>
    <n v="5"/>
    <n v="5"/>
    <n v="4"/>
    <n v="0.8666666666666667"/>
    <s v="Yes"/>
    <s v="Evaluator 8"/>
  </r>
  <r>
    <s v="Helpmate, Inc."/>
    <s v="Domestic Violence Prevention and Outreach"/>
    <n v="74236"/>
    <x v="2"/>
    <s v="Safety "/>
    <n v="5"/>
    <n v="3"/>
    <n v="4"/>
    <n v="5"/>
    <n v="5"/>
    <n v="3"/>
    <n v="0.83333333333333337"/>
    <s v="Yes"/>
    <s v="Evaluator 9"/>
  </r>
  <r>
    <s v="Jewish Family Services WNC"/>
    <s v="Mental Health Counseling Services for the Uninsured and Underinsured Under the Age of 59"/>
    <n v="20000"/>
    <x v="2"/>
    <s v="Mental Health "/>
    <n v="5"/>
    <n v="4"/>
    <n v="4"/>
    <n v="3"/>
    <n v="4"/>
    <n v="3"/>
    <n v="0.76666666666666672"/>
    <s v="Yes"/>
    <s v="Evaluator 1"/>
  </r>
  <r>
    <s v="Jewish Family Services WNC"/>
    <s v="Mental Health Counseling Services for the Uninsured and Underinsured Under the Age of 59"/>
    <n v="20000"/>
    <x v="2"/>
    <s v="Mental Health "/>
    <n v="5"/>
    <n v="5"/>
    <n v="5"/>
    <n v="5"/>
    <n v="5"/>
    <n v="5"/>
    <n v="1"/>
    <s v="Yes"/>
    <s v="Evaluator 2"/>
  </r>
  <r>
    <s v="Jewish Family Services WNC"/>
    <s v="Mental Health Counseling Services for the Uninsured and Underinsured Under the Age of 59"/>
    <n v="20000"/>
    <x v="2"/>
    <s v="Mental Health "/>
    <n v="5"/>
    <n v="5"/>
    <n v="5"/>
    <n v="5"/>
    <n v="5"/>
    <n v="5"/>
    <n v="1"/>
    <s v="Yes"/>
    <s v="Evaluator 3"/>
  </r>
  <r>
    <s v="Jewish Family Services WNC"/>
    <s v="Mental Health Counseling Services for the Uninsured and Underinsured Under the Age of 59"/>
    <n v="20000"/>
    <x v="2"/>
    <s v="Mental Health "/>
    <n v="5"/>
    <n v="4"/>
    <n v="4"/>
    <n v="5"/>
    <n v="4"/>
    <n v="5"/>
    <n v="0.9"/>
    <s v="Yes"/>
    <s v="Evaluator 5"/>
  </r>
  <r>
    <s v="Jewish Family Services WNC"/>
    <s v="Mental Health Counseling Services for the Uninsured and Underinsured Under the Age of 59"/>
    <n v="20000"/>
    <x v="2"/>
    <s v="Mental Health "/>
    <n v="5"/>
    <n v="4"/>
    <n v="5"/>
    <n v="5"/>
    <n v="5"/>
    <n v="5"/>
    <n v="0.96666666666666667"/>
    <s v="Yes"/>
    <s v="Evaluator 6"/>
  </r>
  <r>
    <s v="Jewish Family Services WNC"/>
    <s v="Mental Health Counseling Services for the Uninsured and Underinsured Under the Age of 59"/>
    <n v="20000"/>
    <x v="2"/>
    <s v="Mental Health "/>
    <n v="5"/>
    <n v="5"/>
    <n v="4"/>
    <n v="4"/>
    <n v="4"/>
    <n v="3"/>
    <n v="0.83333333333333337"/>
    <s v="Yes"/>
    <s v="Evaluator 7"/>
  </r>
  <r>
    <s v="Jewish Family Services WNC"/>
    <s v="Mental Health Counseling Services for the Uninsured and Underinsured Under the Age of 59"/>
    <n v="20000"/>
    <x v="2"/>
    <s v="Mental Health "/>
    <n v="5"/>
    <n v="4"/>
    <n v="4"/>
    <n v="4"/>
    <n v="4"/>
    <n v="4"/>
    <n v="0.83333333333333337"/>
    <s v="Yes"/>
    <s v="Evaluator 8"/>
  </r>
  <r>
    <s v="Jewish Family Services WNC"/>
    <s v="Mental Health Counseling Services for the Uninsured and Underinsured Under the Age of 59"/>
    <n v="20000"/>
    <x v="2"/>
    <s v="Mental Health "/>
    <n v="4"/>
    <n v="4"/>
    <n v="5"/>
    <n v="4"/>
    <n v="4"/>
    <n v="2"/>
    <n v="0.76666666666666672"/>
    <s v="Yes"/>
    <s v="Evaluator 9"/>
  </r>
  <r>
    <s v="Jewish Family Services WNC"/>
    <s v="Mental Health Counseling Services for the Uninsured and Underinsured Under the Age of 59"/>
    <n v="20000"/>
    <x v="2"/>
    <s v="Mental Health "/>
    <n v="4"/>
    <n v="4"/>
    <n v="4"/>
    <n v="3"/>
    <n v="4"/>
    <n v="3"/>
    <n v="0.73333333333333328"/>
    <s v="No"/>
    <s v="Evaluator 4"/>
  </r>
  <r>
    <s v="Mount Zion Community Development, Inc."/>
    <s v="Project NAF HOPE "/>
    <n v="80000"/>
    <x v="2"/>
    <s v="Wellness "/>
    <n v="5"/>
    <n v="3"/>
    <n v="4"/>
    <n v="4"/>
    <n v="5"/>
    <n v="4"/>
    <n v="0.83333333333333337"/>
    <s v="Yes"/>
    <s v="Evaluator 1"/>
  </r>
  <r>
    <s v="Mount Zion Community Development, Inc."/>
    <s v="Project NAF HOPE "/>
    <n v="80000"/>
    <x v="2"/>
    <s v="Wellness "/>
    <n v="4"/>
    <n v="4"/>
    <n v="4"/>
    <n v="4"/>
    <n v="4"/>
    <n v="4"/>
    <n v="0.8"/>
    <s v="Yes"/>
    <s v="Evaluator 2"/>
  </r>
  <r>
    <s v="Mount Zion Community Development, Inc."/>
    <s v="Project NAF HOPE "/>
    <n v="80000"/>
    <x v="2"/>
    <s v="Wellness "/>
    <n v="5"/>
    <n v="5"/>
    <n v="5"/>
    <n v="5"/>
    <n v="5"/>
    <n v="5"/>
    <n v="1"/>
    <s v="Yes"/>
    <s v="Evaluator 3"/>
  </r>
  <r>
    <s v="Mount Zion Community Development, Inc."/>
    <s v="Project NAF HOPE "/>
    <n v="80000"/>
    <x v="2"/>
    <s v="Wellness "/>
    <n v="5"/>
    <n v="4"/>
    <n v="4"/>
    <n v="4"/>
    <n v="5"/>
    <n v="4"/>
    <n v="0.8666666666666667"/>
    <s v="Yes"/>
    <s v="Evaluator 5"/>
  </r>
  <r>
    <s v="Mount Zion Community Development, Inc."/>
    <s v="Project NAF HOPE "/>
    <n v="80000"/>
    <x v="2"/>
    <s v="Wellness "/>
    <n v="5"/>
    <n v="5"/>
    <n v="5"/>
    <n v="5"/>
    <n v="5"/>
    <n v="5"/>
    <n v="1"/>
    <s v="Yes"/>
    <s v="Evaluator 6"/>
  </r>
  <r>
    <s v="Mount Zion Community Development, Inc."/>
    <s v="Project NAF HOPE "/>
    <n v="80000"/>
    <x v="2"/>
    <s v="Wellness "/>
    <n v="5"/>
    <n v="4"/>
    <n v="5"/>
    <n v="4"/>
    <n v="5"/>
    <n v="5"/>
    <n v="0.93333333333333335"/>
    <s v="Yes"/>
    <s v="Evaluator 7"/>
  </r>
  <r>
    <s v="Mount Zion Community Development, Inc."/>
    <s v="Project NAF HOPE "/>
    <n v="80000"/>
    <x v="2"/>
    <s v="Wellness "/>
    <n v="5"/>
    <n v="4"/>
    <n v="3"/>
    <n v="4"/>
    <n v="4"/>
    <n v="3"/>
    <n v="0.76666666666666672"/>
    <s v="Yes"/>
    <s v="Evaluator 8"/>
  </r>
  <r>
    <s v="Mount Zion Community Development, Inc."/>
    <s v="Project NAF HOPE "/>
    <n v="80000"/>
    <x v="2"/>
    <s v="Wellness "/>
    <n v="5"/>
    <n v="2"/>
    <n v="3"/>
    <n v="5"/>
    <n v="5"/>
    <n v="2"/>
    <n v="0.73333333333333328"/>
    <s v="Yes"/>
    <s v="Evaluator 9"/>
  </r>
  <r>
    <s v="Mount Zion Community Development, Inc."/>
    <s v="Project NAF HOPE "/>
    <n v="80000"/>
    <x v="2"/>
    <s v="Wellness "/>
    <n v="3"/>
    <n v="4"/>
    <n v="4"/>
    <n v="4"/>
    <n v="4"/>
    <n v="3"/>
    <n v="0.73333333333333328"/>
    <s v="No"/>
    <s v="Evaluator 4"/>
  </r>
  <r>
    <s v="My Daddy Taught Me That"/>
    <s v="BBB(Build Back Better) KL Training Impact Center"/>
    <n v="150000"/>
    <x v="2"/>
    <s v="Safety "/>
    <n v="5"/>
    <n v="3"/>
    <n v="4"/>
    <n v="4"/>
    <n v="5"/>
    <n v="2"/>
    <n v="0.76666666666666672"/>
    <s v="Yes"/>
    <s v="Evaluator 1"/>
  </r>
  <r>
    <s v="My Daddy Taught Me That"/>
    <s v="BBB(Build Back Better) KL Training Impact Center"/>
    <n v="150000"/>
    <x v="2"/>
    <s v="Safety "/>
    <n v="4"/>
    <n v="2"/>
    <n v="2"/>
    <n v="4"/>
    <n v="5"/>
    <n v="2"/>
    <n v="0.6333333333333333"/>
    <s v="Yes"/>
    <s v="Evaluator 2"/>
  </r>
  <r>
    <s v="My Daddy Taught Me That"/>
    <s v="BBB(Build Back Better) KL Training Impact Center"/>
    <n v="150000"/>
    <x v="2"/>
    <s v="Safety "/>
    <n v="3"/>
    <n v="2"/>
    <n v="2"/>
    <n v="5"/>
    <n v="5"/>
    <n v="5"/>
    <n v="0.73333333333333328"/>
    <s v="Yes"/>
    <s v="Evaluator 3"/>
  </r>
  <r>
    <s v="My Daddy Taught Me That"/>
    <s v="BBB(Build Back Better) KL Training Impact Center"/>
    <n v="150000"/>
    <x v="2"/>
    <s v="Safety "/>
    <n v="4"/>
    <n v="4"/>
    <n v="4"/>
    <n v="4"/>
    <n v="4"/>
    <n v="4"/>
    <n v="0.8"/>
    <s v="Yes"/>
    <s v="Evaluator 6"/>
  </r>
  <r>
    <s v="My Daddy Taught Me That"/>
    <s v="BBB(Build Back Better) KL Training Impact Center"/>
    <n v="150000"/>
    <x v="2"/>
    <s v="Safety "/>
    <n v="5"/>
    <n v="4"/>
    <n v="3"/>
    <n v="4"/>
    <n v="5"/>
    <n v="3"/>
    <n v="0.8"/>
    <s v="Yes"/>
    <s v="Evaluator 7"/>
  </r>
  <r>
    <s v="My Daddy Taught Me That"/>
    <s v="BBB(Build Back Better) KL Training Impact Center"/>
    <n v="150000"/>
    <x v="2"/>
    <s v="Safety "/>
    <n v="5"/>
    <n v="4"/>
    <n v="4"/>
    <n v="3"/>
    <n v="4"/>
    <n v="3"/>
    <n v="0.76666666666666672"/>
    <s v="Yes"/>
    <s v="Evaluator 8"/>
  </r>
  <r>
    <s v="My Daddy Taught Me That"/>
    <s v="BBB(Build Back Better) KL Training Impact Center"/>
    <n v="150000"/>
    <x v="2"/>
    <s v="Safety "/>
    <n v="4"/>
    <n v="3"/>
    <n v="4"/>
    <n v="3"/>
    <n v="4"/>
    <n v="4"/>
    <n v="0.73333333333333328"/>
    <s v="No"/>
    <s v="Evaluator 4"/>
  </r>
  <r>
    <s v="My Daddy Taught Me That"/>
    <s v="BBB(Build Back Better) KL Training Impact Center"/>
    <n v="150000"/>
    <x v="2"/>
    <s v="Safety "/>
    <n v="4"/>
    <n v="3"/>
    <n v="3"/>
    <n v="4"/>
    <n v="5"/>
    <n v="3"/>
    <n v="0.73333333333333328"/>
    <s v="No"/>
    <s v="Evaluator 5"/>
  </r>
  <r>
    <s v="My Daddy Taught Me That"/>
    <s v="BBB(Build Back Better) KL Training Impact Center"/>
    <n v="150000"/>
    <x v="2"/>
    <s v="Safety "/>
    <n v="4"/>
    <n v="2"/>
    <n v="2"/>
    <n v="4"/>
    <n v="5"/>
    <n v="2"/>
    <n v="0.6333333333333333"/>
    <s v="No"/>
    <s v="Evaluator 9"/>
  </r>
  <r>
    <s v="Our VOICE"/>
    <s v="Survivors to Thrivers - Counseling for Sexual Violence &amp; Human Trafficking Victims"/>
    <n v="25000"/>
    <x v="2"/>
    <s v="Mental Health "/>
    <n v="4"/>
    <n v="3"/>
    <n v="4"/>
    <n v="4"/>
    <n v="5"/>
    <n v="3"/>
    <n v="0.76666666666666672"/>
    <s v="Yes"/>
    <s v="Evaluator 1"/>
  </r>
  <r>
    <s v="Our VOICE"/>
    <s v="Survivors to Thrivers - Counseling for Sexual Violence &amp; Human Trafficking Victims"/>
    <n v="25000"/>
    <x v="2"/>
    <s v="Mental Health "/>
    <n v="5"/>
    <n v="4"/>
    <n v="4"/>
    <n v="3"/>
    <n v="4"/>
    <n v="3"/>
    <n v="0.76666666666666672"/>
    <s v="Yes"/>
    <s v="Evaluator 2"/>
  </r>
  <r>
    <s v="Our VOICE"/>
    <s v="Survivors to Thrivers - Counseling for Sexual Violence &amp; Human Trafficking Victims"/>
    <n v="25000"/>
    <x v="2"/>
    <s v="Mental Health "/>
    <n v="5"/>
    <n v="5"/>
    <n v="5"/>
    <n v="5"/>
    <n v="5"/>
    <n v="5"/>
    <n v="1"/>
    <s v="Yes"/>
    <s v="Evaluator 3"/>
  </r>
  <r>
    <s v="Our VOICE"/>
    <s v="Survivors to Thrivers - Counseling for Sexual Violence &amp; Human Trafficking Victims"/>
    <n v="25000"/>
    <x v="2"/>
    <s v="Mental Health "/>
    <n v="5"/>
    <n v="4"/>
    <n v="4"/>
    <n v="5"/>
    <n v="4"/>
    <n v="5"/>
    <n v="0.9"/>
    <s v="Yes"/>
    <s v="Evaluator 5"/>
  </r>
  <r>
    <s v="Our VOICE"/>
    <s v="Survivors to Thrivers - Counseling for Sexual Violence &amp; Human Trafficking Victims"/>
    <n v="25000"/>
    <x v="2"/>
    <s v="Mental Health "/>
    <n v="5"/>
    <n v="5"/>
    <n v="5"/>
    <n v="5"/>
    <n v="5"/>
    <n v="5"/>
    <n v="1"/>
    <s v="Yes"/>
    <s v="Evaluator 6"/>
  </r>
  <r>
    <s v="Our VOICE"/>
    <s v="Survivors to Thrivers - Counseling for Sexual Violence &amp; Human Trafficking Victims"/>
    <n v="25000"/>
    <x v="2"/>
    <s v="Mental Health "/>
    <n v="5"/>
    <n v="4"/>
    <n v="4"/>
    <n v="5"/>
    <n v="4"/>
    <n v="5"/>
    <n v="0.9"/>
    <s v="Yes"/>
    <s v="Evaluator 7"/>
  </r>
  <r>
    <s v="Our VOICE"/>
    <s v="Survivors to Thrivers - Counseling for Sexual Violence &amp; Human Trafficking Victims"/>
    <n v="25000"/>
    <x v="2"/>
    <s v="Mental Health "/>
    <n v="5"/>
    <n v="3"/>
    <n v="3"/>
    <n v="4"/>
    <n v="4"/>
    <n v="4"/>
    <n v="0.76666666666666672"/>
    <s v="Yes"/>
    <s v="Evaluator 8"/>
  </r>
  <r>
    <s v="Our VOICE"/>
    <s v="Survivors to Thrivers - Counseling for Sexual Violence &amp; Human Trafficking Victims"/>
    <n v="25000"/>
    <x v="2"/>
    <s v="Mental Health "/>
    <n v="5"/>
    <n v="3"/>
    <n v="4"/>
    <n v="4"/>
    <n v="4"/>
    <n v="4"/>
    <n v="0.8"/>
    <s v="Yes"/>
    <s v="Evaluator 9"/>
  </r>
  <r>
    <s v="Our VOICE"/>
    <s v="Survivors to Thrivers - Counseling for Sexual Violence &amp; Human Trafficking Victims"/>
    <n v="25000"/>
    <x v="2"/>
    <s v="Mental Health "/>
    <n v="4"/>
    <n v="3"/>
    <n v="3"/>
    <n v="4"/>
    <n v="4"/>
    <n v="4"/>
    <n v="0.73333333333333328"/>
    <s v="No"/>
    <s v="Evaluator 4"/>
  </r>
  <r>
    <s v="Pisgah Legal Services - Homelessness Prevention"/>
    <s v="Homelessness Prevention Program"/>
    <n v="80000"/>
    <x v="2"/>
    <s v="Legal "/>
    <n v="4"/>
    <n v="3"/>
    <n v="4"/>
    <n v="4"/>
    <n v="4"/>
    <n v="4"/>
    <n v="0.76666666666666672"/>
    <s v="Yes"/>
    <s v="Evaluator 2"/>
  </r>
  <r>
    <s v="Pisgah Legal Services - Homelessness Prevention"/>
    <s v="Homelessness Prevention Program"/>
    <n v="80000"/>
    <x v="2"/>
    <s v="Legal "/>
    <n v="5"/>
    <n v="5"/>
    <n v="5"/>
    <n v="5"/>
    <n v="5"/>
    <n v="5"/>
    <n v="1"/>
    <s v="Yes"/>
    <s v="Evaluator 3"/>
  </r>
  <r>
    <s v="Pisgah Legal Services - Homelessness Prevention"/>
    <s v="Homelessness Prevention Program"/>
    <n v="80000"/>
    <x v="2"/>
    <s v="Legal "/>
    <n v="5"/>
    <n v="5"/>
    <n v="4"/>
    <n v="5"/>
    <n v="4"/>
    <n v="4"/>
    <n v="0.9"/>
    <s v="Yes"/>
    <s v="Evaluator 5"/>
  </r>
  <r>
    <s v="Pisgah Legal Services - Homelessness Prevention"/>
    <s v="Homelessness Prevention Program"/>
    <n v="80000"/>
    <x v="2"/>
    <s v="Legal "/>
    <n v="5"/>
    <n v="4"/>
    <n v="5"/>
    <n v="5"/>
    <n v="5"/>
    <n v="5"/>
    <n v="0.96666666666666667"/>
    <s v="Yes"/>
    <s v="Evaluator 6"/>
  </r>
  <r>
    <s v="Pisgah Legal Services - Homelessness Prevention"/>
    <s v="Homelessness Prevention Program"/>
    <n v="80000"/>
    <x v="2"/>
    <s v="Legal "/>
    <n v="5"/>
    <n v="5"/>
    <n v="4"/>
    <n v="5"/>
    <n v="4"/>
    <n v="4"/>
    <n v="0.9"/>
    <s v="Yes"/>
    <s v="Evaluator 7"/>
  </r>
  <r>
    <s v="Pisgah Legal Services - Homelessness Prevention"/>
    <s v="Homelessness Prevention Program"/>
    <n v="80000"/>
    <x v="2"/>
    <s v="Legal "/>
    <n v="5"/>
    <n v="4"/>
    <n v="3"/>
    <n v="5"/>
    <n v="4"/>
    <n v="4"/>
    <n v="0.83333333333333337"/>
    <s v="Yes"/>
    <s v="Evaluator 8"/>
  </r>
  <r>
    <s v="Pisgah Legal Services - Homelessness Prevention"/>
    <s v="Homelessness Prevention Program"/>
    <n v="80000"/>
    <x v="2"/>
    <s v="Legal "/>
    <n v="5"/>
    <n v="5"/>
    <n v="4"/>
    <n v="5"/>
    <n v="4"/>
    <n v="3"/>
    <n v="0.8666666666666667"/>
    <s v="Yes"/>
    <s v="Evaluator 9"/>
  </r>
  <r>
    <s v="Pisgah Legal Services - Homelessness Prevention"/>
    <s v="Homelessness Prevention Program"/>
    <n v="80000"/>
    <x v="2"/>
    <s v="Legal "/>
    <n v="5"/>
    <n v="4"/>
    <n v="4"/>
    <n v="5"/>
    <n v="5"/>
    <n v="4"/>
    <n v="0.9"/>
    <s v="No"/>
    <s v="Evaluator 1"/>
  </r>
  <r>
    <s v="Pisgah Legal Services - Homelessness Prevention"/>
    <s v="Homelessness Prevention Program"/>
    <n v="80000"/>
    <x v="2"/>
    <s v="Legal "/>
    <n v="3"/>
    <n v="4"/>
    <n v="3"/>
    <n v="5"/>
    <n v="4"/>
    <n v="4"/>
    <n v="0.76666666666666672"/>
    <s v="No"/>
    <s v="Evaluator 4"/>
  </r>
  <r>
    <s v="Providence Center"/>
    <s v="Freestanding Pharmacy "/>
    <n v="100000"/>
    <x v="2"/>
    <s v="Health "/>
    <n v="4"/>
    <n v="2"/>
    <n v="2"/>
    <n v="2"/>
    <n v="3"/>
    <n v="3"/>
    <n v="0.53333333333333333"/>
    <s v="Yes"/>
    <s v="Evaluator 2"/>
  </r>
  <r>
    <s v="Providence Center"/>
    <s v="Freestanding Pharmacy "/>
    <n v="100000"/>
    <x v="2"/>
    <s v="Health "/>
    <n v="4"/>
    <n v="2"/>
    <n v="1"/>
    <n v="2"/>
    <n v="3"/>
    <n v="2"/>
    <n v="0.46666666666666667"/>
    <s v="Yes"/>
    <s v="Evaluator 6"/>
  </r>
  <r>
    <s v="Providence Center"/>
    <s v="Freestanding Pharmacy "/>
    <n v="100000"/>
    <x v="2"/>
    <s v="Health "/>
    <n v="4"/>
    <n v="3"/>
    <n v="2"/>
    <n v="3"/>
    <n v="3"/>
    <n v="3"/>
    <n v="0.6"/>
    <s v="Yes"/>
    <s v="Evaluator 7"/>
  </r>
  <r>
    <s v="Providence Center"/>
    <s v="Freestanding Pharmacy "/>
    <n v="100000"/>
    <x v="2"/>
    <s v="Health "/>
    <n v="4"/>
    <n v="3"/>
    <n v="2"/>
    <n v="2"/>
    <n v="4"/>
    <n v="2"/>
    <n v="0.56666666666666665"/>
    <s v="Yes"/>
    <s v="Evaluator 8"/>
  </r>
  <r>
    <s v="Providence Center"/>
    <s v="Freestanding Pharmacy "/>
    <n v="100000"/>
    <x v="2"/>
    <s v="Health "/>
    <n v="3"/>
    <n v="2"/>
    <n v="1"/>
    <n v="4"/>
    <n v="3"/>
    <n v="3"/>
    <n v="0.53333333333333333"/>
    <s v="No"/>
    <s v="Evaluator 1"/>
  </r>
  <r>
    <s v="Providence Center"/>
    <s v="Freestanding Pharmacy "/>
    <n v="100000"/>
    <x v="2"/>
    <s v="Health "/>
    <n v="5"/>
    <n v="2"/>
    <n v="1"/>
    <n v="1"/>
    <n v="1"/>
    <n v="5"/>
    <n v="0.5"/>
    <s v="No"/>
    <s v="Evaluator 3"/>
  </r>
  <r>
    <s v="Providence Center"/>
    <s v="Freestanding Pharmacy "/>
    <n v="100000"/>
    <x v="2"/>
    <s v="Health "/>
    <n v="3"/>
    <n v="4"/>
    <n v="3"/>
    <n v="3"/>
    <n v="4"/>
    <n v="4"/>
    <n v="0.7"/>
    <s v="No"/>
    <s v="Evaluator 4"/>
  </r>
  <r>
    <s v="Providence Center"/>
    <s v="Freestanding Pharmacy "/>
    <n v="100000"/>
    <x v="2"/>
    <s v="Health "/>
    <n v="4"/>
    <n v="3"/>
    <n v="2"/>
    <n v="4"/>
    <n v="3"/>
    <n v="3"/>
    <n v="0.6333333333333333"/>
    <s v="No"/>
    <s v="Evaluator 5"/>
  </r>
  <r>
    <s v="Providence Center"/>
    <s v="Freestanding Pharmacy "/>
    <n v="100000"/>
    <x v="2"/>
    <s v="Health "/>
    <n v="4"/>
    <n v="2"/>
    <n v="2"/>
    <n v="2"/>
    <n v="4"/>
    <n v="3"/>
    <n v="0.56666666666666665"/>
    <s v="No"/>
    <s v="Evaluator 9"/>
  </r>
  <r>
    <s v="Racial Justice Coalition of Asheville"/>
    <s v="Government Accountability Project (GAP)"/>
    <n v="80000"/>
    <x v="2"/>
    <s v="Wellness "/>
    <n v="2"/>
    <n v="3"/>
    <n v="3"/>
    <n v="3"/>
    <n v="4"/>
    <n v="3"/>
    <n v="0.6"/>
    <s v="Yes"/>
    <s v="Evaluator 2"/>
  </r>
  <r>
    <s v="Racial Justice Coalition of Asheville"/>
    <s v="Government Accountability Project (GAP)"/>
    <n v="80000"/>
    <x v="2"/>
    <s v="Wellness "/>
    <n v="3"/>
    <n v="3"/>
    <n v="3"/>
    <n v="3"/>
    <n v="3"/>
    <n v="3"/>
    <n v="0.6"/>
    <s v="Yes"/>
    <s v="Evaluator 6"/>
  </r>
  <r>
    <s v="Racial Justice Coalition of Asheville"/>
    <s v="Government Accountability Project (GAP)"/>
    <n v="80000"/>
    <x v="2"/>
    <s v="Wellness "/>
    <n v="3"/>
    <n v="4"/>
    <n v="4"/>
    <n v="4"/>
    <n v="4"/>
    <n v="5"/>
    <n v="0.8"/>
    <s v="Yes"/>
    <s v="Evaluator 7"/>
  </r>
  <r>
    <s v="Racial Justice Coalition of Asheville"/>
    <s v="Government Accountability Project (GAP)"/>
    <n v="80000"/>
    <x v="2"/>
    <s v="Wellness "/>
    <n v="5"/>
    <n v="4"/>
    <n v="4"/>
    <n v="3"/>
    <n v="5"/>
    <n v="2"/>
    <n v="0.76666666666666672"/>
    <s v="No"/>
    <s v="Evaluator 1"/>
  </r>
  <r>
    <s v="Racial Justice Coalition of Asheville"/>
    <s v="Government Accountability Project (GAP)"/>
    <n v="80000"/>
    <x v="2"/>
    <s v="Wellness "/>
    <n v="3"/>
    <n v="3"/>
    <n v="1"/>
    <n v="3"/>
    <n v="5"/>
    <n v="5"/>
    <n v="0.66666666666666663"/>
    <s v="No"/>
    <s v="Evaluator 3"/>
  </r>
  <r>
    <s v="Racial Justice Coalition of Asheville"/>
    <s v="Government Accountability Project (GAP)"/>
    <n v="80000"/>
    <x v="2"/>
    <s v="Wellness "/>
    <n v="3"/>
    <n v="3"/>
    <n v="4"/>
    <n v="4"/>
    <n v="4"/>
    <n v="4"/>
    <n v="0.73333333333333328"/>
    <s v="No"/>
    <s v="Evaluator 4"/>
  </r>
  <r>
    <s v="Racial Justice Coalition of Asheville"/>
    <s v="Government Accountability Project (GAP)"/>
    <n v="80000"/>
    <x v="2"/>
    <s v="Wellness "/>
    <n v="3"/>
    <n v="3"/>
    <n v="3"/>
    <n v="3"/>
    <n v="4"/>
    <n v="3"/>
    <n v="0.6333333333333333"/>
    <s v="No"/>
    <s v="Evaluator 5"/>
  </r>
  <r>
    <s v="Racial Justice Coalition of Asheville"/>
    <s v="Government Accountability Project (GAP)"/>
    <n v="80000"/>
    <x v="2"/>
    <s v="Wellness "/>
    <n v="5"/>
    <n v="3"/>
    <n v="2"/>
    <n v="3"/>
    <n v="3"/>
    <n v="3"/>
    <n v="0.6333333333333333"/>
    <s v="No"/>
    <s v="Evaluator 8"/>
  </r>
  <r>
    <s v="Racial Justice Coalition of Asheville"/>
    <s v="Government Accountability Project (GAP)"/>
    <n v="80000"/>
    <x v="2"/>
    <s v="Wellness "/>
    <n v="5"/>
    <n v="3"/>
    <n v="2"/>
    <n v="3"/>
    <n v="4"/>
    <n v="2"/>
    <n v="0.6333333333333333"/>
    <s v="No"/>
    <s v="Evaluator 9"/>
  </r>
  <r>
    <s v="Resources For Resilience"/>
    <s v="Reconnect for Resilience with the Family Justice Center "/>
    <n v="22060"/>
    <x v="2"/>
    <s v="Wellness "/>
    <n v="4"/>
    <n v="4"/>
    <n v="4"/>
    <n v="4"/>
    <n v="5"/>
    <n v="5"/>
    <n v="0.8666666666666667"/>
    <s v="Yes"/>
    <s v="Evaluator 1"/>
  </r>
  <r>
    <s v="Resources For Resilience"/>
    <s v="Reconnect for Resilience with the Family Justice Center "/>
    <n v="22060"/>
    <x v="2"/>
    <s v="Wellness "/>
    <n v="4"/>
    <n v="4"/>
    <n v="4"/>
    <n v="4"/>
    <n v="4"/>
    <n v="4"/>
    <n v="0.8"/>
    <s v="Yes"/>
    <s v="Evaluator 2"/>
  </r>
  <r>
    <s v="Resources For Resilience"/>
    <s v="Reconnect for Resilience with the Family Justice Center "/>
    <n v="22060"/>
    <x v="2"/>
    <s v="Wellness "/>
    <n v="5"/>
    <n v="5"/>
    <n v="5"/>
    <n v="5"/>
    <n v="5"/>
    <n v="5"/>
    <n v="1"/>
    <s v="Yes"/>
    <s v="Evaluator 3"/>
  </r>
  <r>
    <s v="Resources For Resilience"/>
    <s v="Reconnect for Resilience with the Family Justice Center "/>
    <n v="22060"/>
    <x v="2"/>
    <s v="Wellness "/>
    <n v="4"/>
    <n v="5"/>
    <n v="4"/>
    <n v="5"/>
    <n v="4"/>
    <n v="4"/>
    <n v="0.8666666666666667"/>
    <s v="Yes"/>
    <s v="Evaluator 5"/>
  </r>
  <r>
    <s v="Resources For Resilience"/>
    <s v="Reconnect for Resilience with the Family Justice Center "/>
    <n v="22060"/>
    <x v="2"/>
    <s v="Wellness "/>
    <n v="5"/>
    <n v="4"/>
    <n v="4"/>
    <n v="4"/>
    <n v="4"/>
    <n v="4"/>
    <n v="0.83333333333333337"/>
    <s v="Yes"/>
    <s v="Evaluator 6"/>
  </r>
  <r>
    <s v="Resources For Resilience"/>
    <s v="Reconnect for Resilience with the Family Justice Center "/>
    <n v="22060"/>
    <x v="2"/>
    <s v="Wellness "/>
    <n v="4"/>
    <n v="5"/>
    <n v="4"/>
    <n v="4"/>
    <n v="4"/>
    <n v="3"/>
    <n v="0.8"/>
    <s v="Yes"/>
    <s v="Evaluator 7"/>
  </r>
  <r>
    <s v="Resources For Resilience"/>
    <s v="Reconnect for Resilience with the Family Justice Center "/>
    <n v="22060"/>
    <x v="2"/>
    <s v="Wellness "/>
    <n v="3"/>
    <n v="3"/>
    <n v="4"/>
    <n v="3"/>
    <n v="4"/>
    <n v="4"/>
    <n v="0.7"/>
    <s v="No"/>
    <s v="Evaluator 4"/>
  </r>
  <r>
    <s v="Resources For Resilience"/>
    <s v="Reconnect for Resilience with the Family Justice Center "/>
    <n v="22060"/>
    <x v="2"/>
    <s v="Wellness "/>
    <n v="3"/>
    <n v="3"/>
    <n v="3"/>
    <n v="4"/>
    <n v="4"/>
    <n v="4"/>
    <n v="0.7"/>
    <s v="No"/>
    <s v="Evaluator 8"/>
  </r>
  <r>
    <s v="Resources For Resilience"/>
    <s v="Reconnect for Resilience with the Family Justice Center "/>
    <n v="22060"/>
    <x v="2"/>
    <s v="Wellness "/>
    <n v="2"/>
    <n v="3"/>
    <n v="3"/>
    <n v="5"/>
    <n v="2"/>
    <n v="3"/>
    <n v="0.6"/>
    <s v="No"/>
    <s v="Evaluator 9"/>
  </r>
  <r>
    <s v="Safe Shelter"/>
    <s v="Safe Shelter"/>
    <n v="80000"/>
    <x v="2"/>
    <s v="Basic Needs "/>
    <n v="5"/>
    <n v="4"/>
    <n v="4"/>
    <n v="3"/>
    <n v="4"/>
    <n v="3"/>
    <n v="0.76666666666666672"/>
    <s v="Yes"/>
    <s v="Evaluator 1"/>
  </r>
  <r>
    <s v="Safe Shelter"/>
    <s v="Safe Shelter"/>
    <n v="80000"/>
    <x v="2"/>
    <s v="Basic Needs "/>
    <n v="5"/>
    <n v="4"/>
    <n v="4"/>
    <n v="3"/>
    <n v="5"/>
    <n v="3"/>
    <n v="0.8"/>
    <s v="Yes"/>
    <s v="Evaluator 2"/>
  </r>
  <r>
    <s v="Safe Shelter"/>
    <s v="Safe Shelter"/>
    <n v="80000"/>
    <x v="2"/>
    <s v="Basic Needs "/>
    <n v="5"/>
    <n v="5"/>
    <n v="5"/>
    <n v="5"/>
    <n v="5"/>
    <n v="5"/>
    <n v="1"/>
    <s v="Yes"/>
    <s v="Evaluator 3"/>
  </r>
  <r>
    <s v="Safe Shelter"/>
    <s v="Safe Shelter"/>
    <n v="80000"/>
    <x v="2"/>
    <s v="Basic Needs "/>
    <n v="5"/>
    <n v="4"/>
    <n v="4"/>
    <n v="4"/>
    <n v="5"/>
    <n v="4"/>
    <n v="0.8666666666666667"/>
    <s v="Yes"/>
    <s v="Evaluator 5"/>
  </r>
  <r>
    <s v="Safe Shelter"/>
    <s v="Safe Shelter"/>
    <n v="80000"/>
    <x v="2"/>
    <s v="Basic Needs "/>
    <n v="5"/>
    <n v="4"/>
    <n v="4"/>
    <n v="3"/>
    <n v="5"/>
    <n v="2"/>
    <n v="0.76666666666666672"/>
    <s v="Yes"/>
    <s v="Evaluator 6"/>
  </r>
  <r>
    <s v="Safe Shelter"/>
    <s v="Safe Shelter"/>
    <n v="80000"/>
    <x v="2"/>
    <s v="Basic Needs "/>
    <n v="5"/>
    <n v="4"/>
    <n v="4"/>
    <n v="4"/>
    <n v="4"/>
    <n v="4"/>
    <n v="0.83333333333333337"/>
    <s v="Yes"/>
    <s v="Evaluator 7"/>
  </r>
  <r>
    <s v="Safe Shelter"/>
    <s v="Safe Shelter"/>
    <n v="80000"/>
    <x v="2"/>
    <s v="Basic Needs "/>
    <n v="5"/>
    <n v="4"/>
    <n v="3"/>
    <n v="4"/>
    <n v="4"/>
    <n v="3"/>
    <n v="0.76666666666666672"/>
    <s v="Yes"/>
    <s v="Evaluator 8"/>
  </r>
  <r>
    <s v="Safe Shelter"/>
    <s v="Safe Shelter"/>
    <n v="80000"/>
    <x v="2"/>
    <s v="Basic Needs "/>
    <n v="4"/>
    <n v="3"/>
    <n v="3"/>
    <n v="4"/>
    <n v="4"/>
    <n v="3"/>
    <n v="0.7"/>
    <s v="No"/>
    <s v="Evaluator 4"/>
  </r>
  <r>
    <s v="Safe Shelter"/>
    <s v="Safe Shelter"/>
    <n v="80000"/>
    <x v="2"/>
    <s v="Basic Needs "/>
    <n v="5"/>
    <n v="3"/>
    <n v="3"/>
    <n v="2"/>
    <n v="4"/>
    <n v="3"/>
    <n v="0.66666666666666663"/>
    <s v="No"/>
    <s v="Evaluator 9"/>
  </r>
  <r>
    <s v="SeekHealing"/>
    <s v="WNC Listening Line"/>
    <n v="24000"/>
    <x v="2"/>
    <s v="Mental Health "/>
    <n v="4"/>
    <n v="4"/>
    <n v="4"/>
    <n v="3"/>
    <n v="4"/>
    <n v="4"/>
    <n v="0.76666666666666672"/>
    <s v="Yes"/>
    <s v="Evaluator 1"/>
  </r>
  <r>
    <s v="SeekHealing"/>
    <s v="WNC Listening Line"/>
    <n v="24000"/>
    <x v="2"/>
    <s v="Mental Health "/>
    <n v="5"/>
    <n v="4"/>
    <n v="5"/>
    <n v="4"/>
    <n v="5"/>
    <n v="3"/>
    <n v="0.8666666666666667"/>
    <s v="Yes"/>
    <s v="Evaluator 2"/>
  </r>
  <r>
    <s v="SeekHealing"/>
    <s v="WNC Listening Line"/>
    <n v="24000"/>
    <x v="2"/>
    <s v="Mental Health "/>
    <n v="5"/>
    <n v="5"/>
    <n v="5"/>
    <n v="5"/>
    <n v="5"/>
    <n v="5"/>
    <n v="1"/>
    <s v="Yes"/>
    <s v="Evaluator 3"/>
  </r>
  <r>
    <s v="SeekHealing"/>
    <s v="WNC Listening Line"/>
    <n v="24000"/>
    <x v="2"/>
    <s v="Mental Health "/>
    <n v="4"/>
    <n v="4"/>
    <n v="4"/>
    <n v="4"/>
    <n v="4"/>
    <n v="4"/>
    <n v="0.8"/>
    <s v="Yes"/>
    <s v="Evaluator 4"/>
  </r>
  <r>
    <s v="SeekHealing"/>
    <s v="WNC Listening Line"/>
    <n v="24000"/>
    <x v="2"/>
    <s v="Mental Health "/>
    <n v="4"/>
    <n v="4"/>
    <n v="3"/>
    <n v="4"/>
    <n v="4"/>
    <n v="4"/>
    <n v="0.76666666666666672"/>
    <s v="Yes"/>
    <s v="Evaluator 5"/>
  </r>
  <r>
    <s v="SeekHealing"/>
    <s v="WNC Listening Line"/>
    <n v="24000"/>
    <x v="2"/>
    <s v="Mental Health "/>
    <n v="5"/>
    <n v="4"/>
    <n v="4"/>
    <n v="5"/>
    <n v="5"/>
    <n v="3"/>
    <n v="0.8666666666666667"/>
    <s v="Yes"/>
    <s v="Evaluator 6"/>
  </r>
  <r>
    <s v="SeekHealing"/>
    <s v="WNC Listening Line"/>
    <n v="24000"/>
    <x v="2"/>
    <s v="Mental Health "/>
    <n v="4"/>
    <n v="4"/>
    <n v="4"/>
    <n v="4"/>
    <n v="4"/>
    <n v="4"/>
    <n v="0.8"/>
    <s v="Yes"/>
    <s v="Evaluator 7"/>
  </r>
  <r>
    <s v="SeekHealing"/>
    <s v="WNC Listening Line"/>
    <n v="24000"/>
    <x v="2"/>
    <s v="Mental Health "/>
    <n v="4"/>
    <n v="4"/>
    <n v="3"/>
    <n v="4"/>
    <n v="4"/>
    <n v="4"/>
    <n v="0.76666666666666672"/>
    <s v="Yes"/>
    <s v="Evaluator 8"/>
  </r>
  <r>
    <s v="SeekHealing"/>
    <s v="WNC Listening Line"/>
    <n v="24000"/>
    <x v="2"/>
    <s v="Mental Health "/>
    <n v="5"/>
    <n v="4"/>
    <n v="3"/>
    <n v="3"/>
    <n v="4"/>
    <n v="5"/>
    <n v="0.8"/>
    <s v="Yes"/>
    <s v="Evaluator 9"/>
  </r>
  <r>
    <s v="Shiloh Community Association"/>
    <s v="Commercial Development Company (CDC) SHILOH LAND DEVELOPEMENT"/>
    <n v="75000"/>
    <x v="2"/>
    <s v="Basic Needs "/>
    <n v="5"/>
    <n v="4"/>
    <n v="5"/>
    <n v="3"/>
    <n v="5"/>
    <n v="2"/>
    <n v="0.8"/>
    <s v="Yes"/>
    <s v="Evaluator 1"/>
  </r>
  <r>
    <s v="Shiloh Community Association"/>
    <s v="Commercial Development Company (CDC) SHILOH LAND DEVELOPEMENT"/>
    <n v="75000"/>
    <x v="2"/>
    <s v="Basic Needs "/>
    <n v="5"/>
    <n v="5"/>
    <n v="5"/>
    <n v="3"/>
    <n v="5"/>
    <n v="1"/>
    <n v="0.8"/>
    <s v="Yes"/>
    <s v="Evaluator 6"/>
  </r>
  <r>
    <s v="Shiloh Community Association"/>
    <s v="Commercial Development Company (CDC) SHILOH LAND DEVELOPEMENT"/>
    <n v="75000"/>
    <x v="2"/>
    <s v="Basic Needs "/>
    <n v="5"/>
    <n v="4"/>
    <n v="4"/>
    <n v="4"/>
    <n v="5"/>
    <n v="4"/>
    <n v="0.8666666666666667"/>
    <s v="Yes"/>
    <s v="Evaluator 7"/>
  </r>
  <r>
    <s v="Shiloh Community Association"/>
    <s v="Commercial Development Company (CDC) SHILOH LAND DEVELOPEMENT"/>
    <n v="75000"/>
    <x v="2"/>
    <s v="Basic Needs "/>
    <n v="5"/>
    <n v="5"/>
    <n v="4"/>
    <n v="4"/>
    <n v="5"/>
    <n v="5"/>
    <n v="0.93333333333333335"/>
    <s v="Yes"/>
    <s v="Evaluator 9"/>
  </r>
  <r>
    <s v="Shiloh Community Association"/>
    <s v="Commercial Development Company (CDC) SHILOH LAND DEVELOPEMENT"/>
    <n v="75000"/>
    <x v="2"/>
    <s v="Basic Needs "/>
    <n v="3"/>
    <n v="3"/>
    <n v="3"/>
    <n v="3"/>
    <n v="3"/>
    <n v="3"/>
    <n v="0.6"/>
    <s v="No"/>
    <s v="Evaluator 2"/>
  </r>
  <r>
    <s v="Shiloh Community Association"/>
    <s v="Commercial Development Company (CDC) SHILOH LAND DEVELOPEMENT"/>
    <n v="75000"/>
    <x v="2"/>
    <s v="Basic Needs "/>
    <n v="3"/>
    <n v="1"/>
    <n v="3"/>
    <n v="1"/>
    <n v="5"/>
    <n v="4"/>
    <n v="0.56666666666666665"/>
    <s v="No"/>
    <s v="Evaluator 3"/>
  </r>
  <r>
    <s v="Shiloh Community Association"/>
    <s v="Commercial Development Company (CDC) SHILOH LAND DEVELOPEMENT"/>
    <n v="75000"/>
    <x v="2"/>
    <s v="Basic Needs "/>
    <n v="4"/>
    <n v="3"/>
    <n v="4"/>
    <n v="4"/>
    <n v="4"/>
    <n v="3"/>
    <n v="0.73333333333333328"/>
    <s v="No"/>
    <s v="Evaluator 4"/>
  </r>
  <r>
    <s v="Shiloh Community Association"/>
    <s v="Commercial Development Company (CDC) SHILOH LAND DEVELOPEMENT"/>
    <n v="75000"/>
    <x v="2"/>
    <s v="Basic Needs "/>
    <n v="3"/>
    <n v="3"/>
    <n v="3"/>
    <n v="4"/>
    <n v="4"/>
    <n v="2"/>
    <n v="0.6333333333333333"/>
    <s v="No"/>
    <s v="Evaluator 5"/>
  </r>
  <r>
    <s v="Shiloh Community Association"/>
    <s v="Commercial Development Company (CDC) SHILOH LAND DEVELOPEMENT"/>
    <n v="75000"/>
    <x v="2"/>
    <s v="Basic Needs "/>
    <n v="5"/>
    <n v="3"/>
    <n v="3"/>
    <n v="2"/>
    <n v="4"/>
    <n v="3"/>
    <n v="0.66666666666666663"/>
    <s v="No"/>
    <s v="Evaluator 8"/>
  </r>
  <r>
    <s v="The Council on Aging of Buncombe County, Inc."/>
    <s v="Well-Being in the Gap"/>
    <n v="78823"/>
    <x v="2"/>
    <s v="Wellness "/>
    <n v="5"/>
    <n v="4"/>
    <n v="4"/>
    <n v="5"/>
    <n v="4"/>
    <n v="5"/>
    <n v="0.9"/>
    <s v="Yes"/>
    <s v="Evaluator 1"/>
  </r>
  <r>
    <s v="The Council on Aging of Buncombe County, Inc."/>
    <s v="Well-Being in the Gap"/>
    <n v="78823"/>
    <x v="2"/>
    <s v="Wellness "/>
    <n v="5"/>
    <n v="5"/>
    <n v="5"/>
    <n v="5"/>
    <n v="5"/>
    <n v="5"/>
    <n v="1"/>
    <s v="Yes"/>
    <s v="Evaluator 2"/>
  </r>
  <r>
    <s v="The Council on Aging of Buncombe County, Inc."/>
    <s v="Well-Being in the Gap"/>
    <n v="78823"/>
    <x v="2"/>
    <s v="Wellness "/>
    <n v="5"/>
    <n v="5"/>
    <n v="5"/>
    <n v="5"/>
    <n v="5"/>
    <n v="5"/>
    <n v="1"/>
    <s v="Yes"/>
    <s v="Evaluator 3"/>
  </r>
  <r>
    <s v="The Council on Aging of Buncombe County, Inc."/>
    <s v="Well-Being in the Gap"/>
    <n v="78823"/>
    <x v="2"/>
    <s v="Wellness "/>
    <n v="4"/>
    <n v="3"/>
    <n v="3"/>
    <n v="4"/>
    <n v="4"/>
    <n v="4"/>
    <n v="0.73333333333333328"/>
    <s v="Yes"/>
    <s v="Evaluator 5"/>
  </r>
  <r>
    <s v="The Council on Aging of Buncombe County, Inc."/>
    <s v="Well-Being in the Gap"/>
    <n v="78823"/>
    <x v="2"/>
    <s v="Wellness "/>
    <n v="4"/>
    <n v="4"/>
    <n v="4"/>
    <n v="5"/>
    <n v="4"/>
    <n v="4"/>
    <n v="0.83333333333333337"/>
    <s v="Yes"/>
    <s v="Evaluator 6"/>
  </r>
  <r>
    <s v="The Council on Aging of Buncombe County, Inc."/>
    <s v="Well-Being in the Gap"/>
    <n v="78823"/>
    <x v="2"/>
    <s v="Wellness "/>
    <n v="4"/>
    <n v="4"/>
    <n v="4"/>
    <n v="4"/>
    <n v="4"/>
    <n v="4"/>
    <n v="0.8"/>
    <s v="Yes"/>
    <s v="Evaluator 7"/>
  </r>
  <r>
    <s v="The Council on Aging of Buncombe County, Inc."/>
    <s v="Well-Being in the Gap"/>
    <n v="78823"/>
    <x v="2"/>
    <s v="Wellness "/>
    <n v="5"/>
    <n v="4"/>
    <n v="4"/>
    <n v="5"/>
    <n v="5"/>
    <n v="5"/>
    <n v="0.93333333333333335"/>
    <s v="Yes"/>
    <s v="Evaluator 8"/>
  </r>
  <r>
    <s v="The Council on Aging of Buncombe County, Inc."/>
    <s v="Well-Being in the Gap"/>
    <n v="78823"/>
    <x v="2"/>
    <s v="Wellness "/>
    <n v="5"/>
    <n v="4"/>
    <n v="4"/>
    <n v="4"/>
    <n v="4"/>
    <n v="3"/>
    <n v="0.8"/>
    <s v="Yes"/>
    <s v="Evaluator 9"/>
  </r>
  <r>
    <s v="The Council on Aging of Buncombe County, Inc."/>
    <s v="Well-Being in the Gap"/>
    <n v="78823"/>
    <x v="2"/>
    <s v="Wellness "/>
    <n v="3"/>
    <n v="4"/>
    <n v="3"/>
    <n v="4"/>
    <n v="4"/>
    <n v="4"/>
    <n v="0.73333333333333328"/>
    <s v="No"/>
    <s v="Evaluator 4"/>
  </r>
  <r>
    <s v="The Hundred Movement"/>
    <s v="Enhancing Well-being of Sex Trafficking Survivors"/>
    <n v="30000"/>
    <x v="2"/>
    <s v="Wellness "/>
    <n v="3"/>
    <n v="3"/>
    <n v="3"/>
    <n v="4"/>
    <n v="4"/>
    <n v="4"/>
    <n v="0.7"/>
    <s v="Yes"/>
    <s v="Evaluator 2"/>
  </r>
  <r>
    <s v="The Hundred Movement"/>
    <s v="Enhancing Well-being of Sex Trafficking Survivors"/>
    <n v="30000"/>
    <x v="2"/>
    <s v="Wellness "/>
    <n v="5"/>
    <n v="5"/>
    <n v="5"/>
    <n v="5"/>
    <n v="5"/>
    <n v="5"/>
    <n v="1"/>
    <s v="Yes"/>
    <s v="Evaluator 3"/>
  </r>
  <r>
    <s v="The Hundred Movement"/>
    <s v="Enhancing Well-being of Sex Trafficking Survivors"/>
    <n v="30000"/>
    <x v="2"/>
    <s v="Wellness "/>
    <n v="4"/>
    <n v="4"/>
    <n v="4"/>
    <n v="4"/>
    <n v="4"/>
    <n v="4"/>
    <n v="0.8"/>
    <s v="Yes"/>
    <s v="Evaluator 5"/>
  </r>
  <r>
    <s v="The Hundred Movement"/>
    <s v="Enhancing Well-being of Sex Trafficking Survivors"/>
    <n v="30000"/>
    <x v="2"/>
    <s v="Wellness "/>
    <n v="3"/>
    <n v="3"/>
    <n v="3"/>
    <n v="3"/>
    <n v="3"/>
    <n v="3"/>
    <n v="0.6"/>
    <s v="Yes"/>
    <s v="Evaluator 6"/>
  </r>
  <r>
    <s v="The Hundred Movement"/>
    <s v="Enhancing Well-being of Sex Trafficking Survivors"/>
    <n v="30000"/>
    <x v="2"/>
    <s v="Wellness "/>
    <n v="5"/>
    <n v="5"/>
    <n v="4"/>
    <n v="4"/>
    <n v="4"/>
    <n v="4"/>
    <n v="0.8666666666666667"/>
    <s v="Yes"/>
    <s v="Evaluator 7"/>
  </r>
  <r>
    <s v="The Hundred Movement"/>
    <s v="Enhancing Well-being of Sex Trafficking Survivors"/>
    <n v="30000"/>
    <x v="2"/>
    <s v="Wellness "/>
    <n v="5"/>
    <n v="4"/>
    <n v="4"/>
    <n v="4"/>
    <n v="4"/>
    <n v="4"/>
    <n v="0.83333333333333337"/>
    <s v="Yes"/>
    <s v="Evaluator 8"/>
  </r>
  <r>
    <s v="The Hundred Movement"/>
    <s v="Enhancing Well-being of Sex Trafficking Survivors"/>
    <n v="30000"/>
    <x v="2"/>
    <s v="Wellness "/>
    <n v="5"/>
    <n v="4"/>
    <n v="4"/>
    <n v="5"/>
    <n v="5"/>
    <n v="5"/>
    <n v="0.93333333333333335"/>
    <s v="Yes"/>
    <s v="Evaluator 9"/>
  </r>
  <r>
    <s v="The Hundred Movement"/>
    <s v="Enhancing Well-being of Sex Trafficking Survivors"/>
    <n v="30000"/>
    <x v="2"/>
    <s v="Wellness "/>
    <n v="5"/>
    <n v="3"/>
    <n v="3"/>
    <n v="3"/>
    <n v="4"/>
    <n v="4"/>
    <n v="0.73333333333333328"/>
    <s v="No"/>
    <s v="Evaluator 1"/>
  </r>
  <r>
    <s v="The Hundred Movement"/>
    <s v="Enhancing Well-being of Sex Trafficking Survivors"/>
    <n v="30000"/>
    <x v="2"/>
    <s v="Wellness "/>
    <n v="3"/>
    <n v="4"/>
    <n v="4"/>
    <n v="3"/>
    <n v="4"/>
    <n v="4"/>
    <n v="0.73333333333333328"/>
    <s v="No"/>
    <s v="Evaluator 4"/>
  </r>
  <r>
    <s v="The Mediation Center"/>
    <s v="Expanding the Capacity of Community Mediation"/>
    <n v="35000"/>
    <x v="2"/>
    <s v="Safety "/>
    <n v="5"/>
    <n v="4"/>
    <n v="4"/>
    <n v="4"/>
    <n v="4"/>
    <n v="4"/>
    <n v="0.83333333333333337"/>
    <s v="Yes"/>
    <s v="Evaluator 1"/>
  </r>
  <r>
    <s v="The Mediation Center"/>
    <s v="Expanding the Capacity of Community Mediation"/>
    <n v="35000"/>
    <x v="2"/>
    <s v="Safety "/>
    <n v="5"/>
    <n v="5"/>
    <n v="5"/>
    <n v="5"/>
    <n v="3"/>
    <n v="5"/>
    <n v="0.93333333333333335"/>
    <s v="Yes"/>
    <s v="Evaluator 3"/>
  </r>
  <r>
    <s v="The Mediation Center"/>
    <s v="Expanding the Capacity of Community Mediation"/>
    <n v="35000"/>
    <x v="2"/>
    <s v="Safety "/>
    <n v="4"/>
    <n v="4"/>
    <n v="4"/>
    <n v="4"/>
    <n v="4"/>
    <n v="4"/>
    <n v="0.8"/>
    <s v="Yes"/>
    <s v="Evaluator 4"/>
  </r>
  <r>
    <s v="The Mediation Center"/>
    <s v="Expanding the Capacity of Community Mediation"/>
    <n v="35000"/>
    <x v="2"/>
    <s v="Safety "/>
    <n v="4"/>
    <n v="5"/>
    <n v="4"/>
    <n v="5"/>
    <n v="4"/>
    <n v="5"/>
    <n v="0.9"/>
    <s v="Yes"/>
    <s v="Evaluator 5"/>
  </r>
  <r>
    <s v="The Mediation Center"/>
    <s v="Expanding the Capacity of Community Mediation"/>
    <n v="35000"/>
    <x v="2"/>
    <s v="Safety "/>
    <n v="5"/>
    <n v="5"/>
    <n v="4"/>
    <n v="4"/>
    <n v="5"/>
    <n v="5"/>
    <n v="0.93333333333333335"/>
    <s v="Yes"/>
    <s v="Evaluator 6"/>
  </r>
  <r>
    <s v="The Mediation Center"/>
    <s v="Expanding the Capacity of Community Mediation"/>
    <n v="35000"/>
    <x v="2"/>
    <s v="Safety "/>
    <n v="4"/>
    <n v="4"/>
    <n v="4"/>
    <n v="4"/>
    <n v="4"/>
    <n v="5"/>
    <n v="0.83333333333333337"/>
    <s v="Yes"/>
    <s v="Evaluator 7"/>
  </r>
  <r>
    <s v="The Mediation Center"/>
    <s v="Expanding the Capacity of Community Mediation"/>
    <n v="35000"/>
    <x v="2"/>
    <s v="Safety "/>
    <n v="5"/>
    <n v="4"/>
    <n v="4"/>
    <n v="5"/>
    <n v="4"/>
    <n v="4"/>
    <n v="0.8666666666666667"/>
    <s v="Yes"/>
    <s v="Evaluator 8"/>
  </r>
  <r>
    <s v="The Mediation Center"/>
    <s v="Expanding the Capacity of Community Mediation"/>
    <n v="35000"/>
    <x v="2"/>
    <s v="Safety "/>
    <n v="4"/>
    <n v="4"/>
    <n v="4"/>
    <n v="4"/>
    <n v="4"/>
    <n v="3"/>
    <n v="0.76666666666666672"/>
    <s v="Yes"/>
    <s v="Evaluator 9"/>
  </r>
  <r>
    <s v="The Mediation Center"/>
    <s v="Expanding the Capacity of Community Mediation"/>
    <n v="35000"/>
    <x v="2"/>
    <s v="Safety "/>
    <n v="4"/>
    <n v="4"/>
    <n v="4"/>
    <n v="4"/>
    <n v="4"/>
    <n v="3"/>
    <n v="0.76666666666666672"/>
    <s v="No"/>
    <s v="Evaluator 2"/>
  </r>
  <r>
    <s v="The Steady Collective"/>
    <s v="Safe Syringe Collection Program"/>
    <n v="32500"/>
    <x v="2"/>
    <s v="Wellness "/>
    <n v="4"/>
    <n v="4"/>
    <n v="3"/>
    <n v="5"/>
    <n v="4"/>
    <n v="4"/>
    <n v="0.8"/>
    <s v="Yes"/>
    <s v="Evaluator 1"/>
  </r>
  <r>
    <s v="The Steady Collective"/>
    <s v="Safe Syringe Collection Program"/>
    <n v="32500"/>
    <x v="2"/>
    <s v="Wellness "/>
    <n v="5"/>
    <n v="3"/>
    <n v="3"/>
    <n v="5"/>
    <n v="5"/>
    <n v="5"/>
    <n v="0.8666666666666667"/>
    <s v="Yes"/>
    <s v="Evaluator 3"/>
  </r>
  <r>
    <s v="The Steady Collective"/>
    <s v="Safe Syringe Collection Program"/>
    <n v="32500"/>
    <x v="2"/>
    <s v="Wellness "/>
    <n v="4"/>
    <n v="4"/>
    <n v="4"/>
    <n v="4"/>
    <n v="4"/>
    <n v="4"/>
    <n v="0.8"/>
    <s v="Yes"/>
    <s v="Evaluator 4"/>
  </r>
  <r>
    <s v="The Steady Collective"/>
    <s v="Safe Syringe Collection Program"/>
    <n v="32500"/>
    <x v="2"/>
    <s v="Wellness "/>
    <n v="4"/>
    <n v="4"/>
    <n v="4"/>
    <n v="4"/>
    <n v="4"/>
    <n v="3"/>
    <n v="0.76666666666666672"/>
    <s v="Yes"/>
    <s v="Evaluator 5"/>
  </r>
  <r>
    <s v="The Steady Collective"/>
    <s v="Safe Syringe Collection Program"/>
    <n v="32500"/>
    <x v="2"/>
    <s v="Wellness "/>
    <n v="4"/>
    <n v="5"/>
    <n v="4"/>
    <n v="4"/>
    <n v="5"/>
    <n v="3"/>
    <n v="0.83333333333333337"/>
    <s v="Yes"/>
    <s v="Evaluator 6"/>
  </r>
  <r>
    <s v="The Steady Collective"/>
    <s v="Safe Syringe Collection Program"/>
    <n v="32500"/>
    <x v="2"/>
    <s v="Wellness "/>
    <n v="4"/>
    <n v="3"/>
    <n v="4"/>
    <n v="4"/>
    <n v="3"/>
    <n v="4"/>
    <n v="0.73333333333333328"/>
    <s v="Yes"/>
    <s v="Evaluator 7"/>
  </r>
  <r>
    <s v="The Steady Collective"/>
    <s v="Safe Syringe Collection Program"/>
    <n v="32500"/>
    <x v="2"/>
    <s v="Wellness "/>
    <n v="4"/>
    <n v="4"/>
    <n v="4"/>
    <n v="5"/>
    <n v="4"/>
    <n v="3"/>
    <n v="0.8"/>
    <s v="Yes"/>
    <s v="Evaluator 9"/>
  </r>
  <r>
    <s v="The Steady Collective"/>
    <s v="Safe Syringe Collection Program"/>
    <n v="32500"/>
    <x v="2"/>
    <s v="Wellness "/>
    <n v="3"/>
    <n v="4"/>
    <n v="4"/>
    <n v="4"/>
    <n v="4"/>
    <n v="3"/>
    <n v="0.73333333333333328"/>
    <s v="No"/>
    <s v="Evaluator 2"/>
  </r>
  <r>
    <s v="The Steady Collective"/>
    <s v="Safe Syringe Collection Program"/>
    <n v="32500"/>
    <x v="2"/>
    <s v="Wellness "/>
    <n v="3"/>
    <n v="3"/>
    <n v="3"/>
    <n v="4"/>
    <n v="3"/>
    <n v="4"/>
    <n v="0.66666666666666663"/>
    <s v="No"/>
    <s v="Evaluator 8"/>
  </r>
  <r>
    <s v="Umoja Health, Wellness, and Justice Collective"/>
    <s v="Umoja's Hope 4 the Future After-School and School-Based Program 2023"/>
    <n v="50816"/>
    <x v="2"/>
    <s v="Wellness "/>
    <n v="5"/>
    <n v="4"/>
    <n v="3"/>
    <n v="5"/>
    <n v="5"/>
    <n v="5"/>
    <n v="0.9"/>
    <s v="Yes"/>
    <s v="Evaluator 1"/>
  </r>
  <r>
    <s v="Umoja Health, Wellness, and Justice Collective"/>
    <s v="Umoja's Hope 4 the Future After-School and School-Based Program 2023"/>
    <n v="50816"/>
    <x v="2"/>
    <s v="Wellness "/>
    <n v="5"/>
    <n v="2"/>
    <n v="2"/>
    <n v="3"/>
    <n v="5"/>
    <n v="4"/>
    <n v="0.7"/>
    <s v="Yes"/>
    <s v="Evaluator 3"/>
  </r>
  <r>
    <s v="Umoja Health, Wellness, and Justice Collective"/>
    <s v="Umoja's Hope 4 the Future After-School and School-Based Program 2023"/>
    <n v="50816"/>
    <x v="2"/>
    <s v="Wellness "/>
    <n v="5"/>
    <n v="4"/>
    <n v="3"/>
    <n v="4"/>
    <n v="5"/>
    <n v="5"/>
    <n v="0.8666666666666667"/>
    <s v="Yes"/>
    <s v="Evaluator 5"/>
  </r>
  <r>
    <s v="Umoja Health, Wellness, and Justice Collective"/>
    <s v="Umoja's Hope 4 the Future After-School and School-Based Program 2023"/>
    <n v="50816"/>
    <x v="2"/>
    <s v="Wellness "/>
    <n v="5"/>
    <n v="4"/>
    <n v="4"/>
    <n v="4"/>
    <n v="5"/>
    <n v="5"/>
    <n v="0.9"/>
    <s v="Yes"/>
    <s v="Evaluator 6"/>
  </r>
  <r>
    <s v="Umoja Health, Wellness, and Justice Collective"/>
    <s v="Umoja's Hope 4 the Future After-School and School-Based Program 2023"/>
    <n v="50816"/>
    <x v="2"/>
    <s v="Wellness "/>
    <n v="5"/>
    <n v="5"/>
    <n v="4"/>
    <n v="5"/>
    <n v="5"/>
    <n v="4"/>
    <n v="0.93333333333333335"/>
    <s v="Yes"/>
    <s v="Evaluator 7"/>
  </r>
  <r>
    <s v="Umoja Health, Wellness, and Justice Collective"/>
    <s v="Umoja's Hope 4 the Future After-School and School-Based Program 2023"/>
    <n v="50816"/>
    <x v="2"/>
    <s v="Wellness "/>
    <n v="5"/>
    <n v="4"/>
    <n v="4"/>
    <n v="4"/>
    <n v="3"/>
    <n v="4"/>
    <n v="0.8"/>
    <s v="Yes"/>
    <s v="Evaluator 8"/>
  </r>
  <r>
    <s v="Umoja Health, Wellness, and Justice Collective"/>
    <s v="Umoja's Hope 4 the Future After-School and School-Based Program 2023"/>
    <n v="50816"/>
    <x v="2"/>
    <s v="Wellness "/>
    <n v="5"/>
    <n v="5"/>
    <n v="4"/>
    <n v="4"/>
    <n v="5"/>
    <n v="4"/>
    <n v="0.9"/>
    <s v="Yes"/>
    <s v="Evaluator 9"/>
  </r>
  <r>
    <s v="Umoja Health, Wellness, and Justice Collective"/>
    <s v="Umoja's Hope 4 the Future After-School and School-Based Program 2023"/>
    <n v="50816"/>
    <x v="2"/>
    <s v="Wellness "/>
    <n v="4"/>
    <n v="4"/>
    <n v="4"/>
    <n v="3"/>
    <n v="3"/>
    <n v="4"/>
    <n v="0.73333333333333328"/>
    <s v="No"/>
    <s v="Evaluator 2"/>
  </r>
  <r>
    <s v="Umoja Health, Wellness, and Justice Collective"/>
    <s v="Umoja's Hope 4 the Future After-School and School-Based Program 2023"/>
    <n v="50816"/>
    <x v="2"/>
    <s v="Wellness "/>
    <n v="4"/>
    <n v="4"/>
    <n v="3"/>
    <n v="3"/>
    <n v="4"/>
    <n v="3"/>
    <n v="0.7"/>
    <s v="No"/>
    <s v="Evaluator 4"/>
  </r>
  <r>
    <s v="UNETE"/>
    <s v="UNETE’s Community Health Workers Front Line Responders Program "/>
    <n v="46080"/>
    <x v="2"/>
    <s v="Health "/>
    <n v="5"/>
    <n v="5"/>
    <n v="5"/>
    <n v="4"/>
    <n v="5"/>
    <n v="4"/>
    <n v="0.93333333333333335"/>
    <s v="Yes"/>
    <s v="Evaluator 1"/>
  </r>
  <r>
    <s v="UNETE"/>
    <s v="UNETE’s Community Health Workers Front Line Responders Program "/>
    <n v="46080"/>
    <x v="2"/>
    <s v="Health "/>
    <n v="4"/>
    <n v="3"/>
    <n v="3"/>
    <n v="3"/>
    <n v="3"/>
    <n v="4"/>
    <n v="0.66666666666666663"/>
    <s v="Yes"/>
    <s v="Evaluator 2"/>
  </r>
  <r>
    <s v="UNETE"/>
    <s v="UNETE’s Community Health Workers Front Line Responders Program "/>
    <n v="46080"/>
    <x v="2"/>
    <s v="Health "/>
    <n v="5"/>
    <n v="5"/>
    <n v="5"/>
    <n v="5"/>
    <n v="5"/>
    <n v="5"/>
    <n v="1"/>
    <s v="Yes"/>
    <s v="Evaluator 3"/>
  </r>
  <r>
    <s v="UNETE"/>
    <s v="UNETE’s Community Health Workers Front Line Responders Program "/>
    <n v="46080"/>
    <x v="2"/>
    <s v="Health "/>
    <n v="4"/>
    <n v="4"/>
    <n v="4"/>
    <n v="4"/>
    <n v="4"/>
    <n v="4"/>
    <n v="0.8"/>
    <s v="Yes"/>
    <s v="Evaluator 5"/>
  </r>
  <r>
    <s v="UNETE"/>
    <s v="UNETE’s Community Health Workers Front Line Responders Program "/>
    <n v="46080"/>
    <x v="2"/>
    <s v="Health "/>
    <n v="5"/>
    <n v="4"/>
    <n v="5"/>
    <n v="4"/>
    <n v="5"/>
    <n v="5"/>
    <n v="0.93333333333333335"/>
    <s v="Yes"/>
    <s v="Evaluator 6"/>
  </r>
  <r>
    <s v="UNETE"/>
    <s v="UNETE’s Community Health Workers Front Line Responders Program "/>
    <n v="46080"/>
    <x v="2"/>
    <s v="Health "/>
    <n v="5"/>
    <n v="4"/>
    <n v="4"/>
    <n v="4"/>
    <n v="4"/>
    <n v="4"/>
    <n v="0.83333333333333337"/>
    <s v="Yes"/>
    <s v="Evaluator 7"/>
  </r>
  <r>
    <s v="UNETE"/>
    <s v="UNETE’s Community Health Workers Front Line Responders Program "/>
    <n v="46080"/>
    <x v="2"/>
    <s v="Health "/>
    <n v="5"/>
    <n v="4"/>
    <n v="4"/>
    <n v="3"/>
    <n v="4"/>
    <n v="4"/>
    <n v="0.8"/>
    <s v="Yes"/>
    <s v="Evaluator 8"/>
  </r>
  <r>
    <s v="UNETE"/>
    <s v="UNETE’s Community Health Workers Front Line Responders Program "/>
    <n v="46080"/>
    <x v="2"/>
    <s v="Health "/>
    <n v="5"/>
    <n v="5"/>
    <n v="5"/>
    <n v="4"/>
    <n v="5"/>
    <n v="4"/>
    <n v="0.93333333333333335"/>
    <s v="Yes"/>
    <s v="Evaluator 9"/>
  </r>
  <r>
    <s v="UNETE"/>
    <s v="UNETE’s Community Health Workers Front Line Responders Program "/>
    <n v="46080"/>
    <x v="2"/>
    <s v="Health "/>
    <n v="4"/>
    <n v="4"/>
    <n v="4"/>
    <n v="3"/>
    <n v="4"/>
    <n v="4"/>
    <n v="0.76666666666666672"/>
    <s v="No"/>
    <s v="Evaluator 4"/>
  </r>
  <r>
    <s v="Western Carolina Medical Society Foundation"/>
    <s v="Project Access® Care Management Initiative"/>
    <n v="40000"/>
    <x v="2"/>
    <s v="Health "/>
    <n v="4"/>
    <n v="4"/>
    <n v="4"/>
    <n v="4"/>
    <n v="4"/>
    <n v="4"/>
    <n v="0.8"/>
    <s v="Yes"/>
    <s v="Evaluator 1"/>
  </r>
  <r>
    <s v="Western Carolina Medical Society Foundation"/>
    <s v="Project Access® Care Management Initiative"/>
    <n v="40000"/>
    <x v="2"/>
    <s v="Health "/>
    <n v="4"/>
    <n v="4"/>
    <n v="4"/>
    <n v="4"/>
    <n v="4"/>
    <n v="4"/>
    <n v="0.8"/>
    <s v="Yes"/>
    <s v="Evaluator 2"/>
  </r>
  <r>
    <s v="Western Carolina Medical Society Foundation"/>
    <s v="Project Access® Care Management Initiative"/>
    <n v="40000"/>
    <x v="2"/>
    <s v="Health "/>
    <n v="5"/>
    <n v="5"/>
    <n v="5"/>
    <n v="5"/>
    <n v="5"/>
    <n v="5"/>
    <n v="1"/>
    <s v="Yes"/>
    <s v="Evaluator 3"/>
  </r>
  <r>
    <s v="Western Carolina Medical Society Foundation"/>
    <s v="Project Access® Care Management Initiative"/>
    <n v="40000"/>
    <x v="2"/>
    <s v="Health "/>
    <n v="5"/>
    <n v="4"/>
    <n v="4"/>
    <n v="5"/>
    <n v="4"/>
    <n v="4"/>
    <n v="0.8666666666666667"/>
    <s v="Yes"/>
    <s v="Evaluator 5"/>
  </r>
  <r>
    <s v="Western Carolina Medical Society Foundation"/>
    <s v="Project Access® Care Management Initiative"/>
    <n v="40000"/>
    <x v="2"/>
    <s v="Health "/>
    <n v="5"/>
    <n v="5"/>
    <n v="5"/>
    <n v="5"/>
    <n v="5"/>
    <n v="5"/>
    <n v="1"/>
    <s v="Yes"/>
    <s v="Evaluator 6"/>
  </r>
  <r>
    <s v="Western Carolina Medical Society Foundation"/>
    <s v="Project Access® Care Management Initiative"/>
    <n v="40000"/>
    <x v="2"/>
    <s v="Health "/>
    <n v="5"/>
    <n v="5"/>
    <n v="4"/>
    <n v="5"/>
    <n v="5"/>
    <n v="5"/>
    <n v="0.96666666666666667"/>
    <s v="Yes"/>
    <s v="Evaluator 7"/>
  </r>
  <r>
    <s v="Western Carolina Medical Society Foundation"/>
    <s v="Project Access® Care Management Initiative"/>
    <n v="40000"/>
    <x v="2"/>
    <s v="Health "/>
    <n v="5"/>
    <n v="4"/>
    <n v="3"/>
    <n v="4"/>
    <n v="4"/>
    <n v="4"/>
    <n v="0.8"/>
    <s v="Yes"/>
    <s v="Evaluator 8"/>
  </r>
  <r>
    <s v="Western Carolina Medical Society Foundation"/>
    <s v="Project Access® Care Management Initiative"/>
    <n v="40000"/>
    <x v="2"/>
    <s v="Health "/>
    <n v="5"/>
    <n v="4"/>
    <n v="4"/>
    <n v="5"/>
    <n v="3"/>
    <n v="4"/>
    <n v="0.83333333333333337"/>
    <s v="Yes"/>
    <s v="Evaluator 9"/>
  </r>
  <r>
    <s v="Western Carolina Medical Society Foundation"/>
    <s v="Project Access® Care Management Initiative"/>
    <n v="40000"/>
    <x v="2"/>
    <s v="Health "/>
    <n v="3"/>
    <n v="4"/>
    <n v="3"/>
    <n v="4"/>
    <n v="4"/>
    <n v="3"/>
    <n v="0.7"/>
    <s v="No"/>
    <s v="Evaluator 4"/>
  </r>
  <r>
    <s v="YWCA of Asheville and Western North Carolina - Light A Path"/>
    <s v="Light A Path (LAP)"/>
    <n v="30000"/>
    <x v="2"/>
    <s v="Wellness "/>
    <n v="5"/>
    <n v="5"/>
    <n v="5"/>
    <n v="5"/>
    <n v="5"/>
    <n v="5"/>
    <n v="1"/>
    <s v="Yes"/>
    <s v="Evaluator 3"/>
  </r>
  <r>
    <s v="YWCA of Asheville and Western North Carolina - Light A Path"/>
    <s v="Light A Path (LAP)"/>
    <n v="30000"/>
    <x v="2"/>
    <s v="Wellness "/>
    <n v="4"/>
    <n v="4"/>
    <n v="4"/>
    <n v="5"/>
    <n v="4"/>
    <n v="4"/>
    <n v="0.83333333333333337"/>
    <s v="Yes"/>
    <s v="Evaluator 5"/>
  </r>
  <r>
    <s v="YWCA of Asheville and Western North Carolina - Light A Path"/>
    <s v="Light A Path (LAP)"/>
    <n v="30000"/>
    <x v="2"/>
    <s v="Wellness "/>
    <n v="4"/>
    <n v="4"/>
    <n v="4"/>
    <n v="4"/>
    <n v="4"/>
    <n v="1"/>
    <n v="0.7"/>
    <s v="Yes"/>
    <s v="Evaluator 6"/>
  </r>
  <r>
    <s v="YWCA of Asheville and Western North Carolina - Light A Path"/>
    <s v="Light A Path (LAP)"/>
    <n v="30000"/>
    <x v="2"/>
    <s v="Wellness "/>
    <n v="4"/>
    <n v="4"/>
    <n v="4"/>
    <n v="4"/>
    <n v="3"/>
    <n v="3"/>
    <n v="0.73333333333333328"/>
    <s v="Yes"/>
    <s v="Evaluator 7"/>
  </r>
  <r>
    <s v="YWCA of Asheville and Western North Carolina - Light A Path"/>
    <s v="Light A Path (LAP)"/>
    <n v="30000"/>
    <x v="2"/>
    <s v="Wellness "/>
    <n v="5"/>
    <n v="4"/>
    <n v="4"/>
    <n v="4"/>
    <n v="4"/>
    <n v="4"/>
    <n v="0.83333333333333337"/>
    <s v="Yes"/>
    <s v="Evaluator 9"/>
  </r>
  <r>
    <s v="YWCA of Asheville and Western North Carolina - Light A Path"/>
    <s v="Light A Path (LAP)"/>
    <n v="30000"/>
    <x v="2"/>
    <s v="Wellness "/>
    <n v="4"/>
    <n v="3"/>
    <n v="4"/>
    <n v="4"/>
    <n v="4"/>
    <n v="3"/>
    <n v="0.73333333333333328"/>
    <s v="No"/>
    <s v="Evaluator 1"/>
  </r>
  <r>
    <s v="YWCA of Asheville and Western North Carolina - Light A Path"/>
    <s v="Light A Path (LAP)"/>
    <n v="30000"/>
    <x v="2"/>
    <s v="Wellness "/>
    <n v="4"/>
    <n v="3"/>
    <n v="3"/>
    <n v="3"/>
    <n v="3"/>
    <n v="3"/>
    <n v="0.6333333333333333"/>
    <s v="No"/>
    <s v="Evaluator 2"/>
  </r>
  <r>
    <s v="YWCA of Asheville and Western North Carolina - Light A Path"/>
    <s v="Light A Path (LAP)"/>
    <n v="30000"/>
    <x v="2"/>
    <s v="Wellness "/>
    <n v="4"/>
    <n v="4"/>
    <n v="3"/>
    <n v="4"/>
    <n v="4"/>
    <n v="4"/>
    <n v="0.76666666666666672"/>
    <s v="No"/>
    <s v="Evaluator 4"/>
  </r>
  <r>
    <s v="YWCA of Asheville and Western North Carolina - Light A Path"/>
    <s v="Light A Path (LAP)"/>
    <n v="30000"/>
    <x v="2"/>
    <s v="Wellness "/>
    <n v="3"/>
    <n v="3"/>
    <n v="3"/>
    <n v="4"/>
    <n v="4"/>
    <n v="3"/>
    <n v="0.66666666666666663"/>
    <s v="No"/>
    <s v="Evaluator 8"/>
  </r>
  <r>
    <s v="Asheville Creative Arts - Robust Regional Economy"/>
    <s v="Building a robust regional economy through technical assistance and fiscal sponsorship"/>
    <n v="30000"/>
    <x v="3"/>
    <s v="Small Business "/>
    <n v="5"/>
    <n v="4"/>
    <n v="4"/>
    <n v="5"/>
    <n v="5"/>
    <n v="5"/>
    <n v="0.93333333333333335"/>
    <s v="Yes"/>
    <s v="Evaluator 1"/>
  </r>
  <r>
    <s v="Asheville Creative Arts - Robust Regional Economy"/>
    <s v="Building a robust regional economy through technical assistance and fiscal sponsorship"/>
    <n v="30000"/>
    <x v="3"/>
    <s v="Small Business "/>
    <n v="3"/>
    <n v="4"/>
    <n v="4"/>
    <n v="3"/>
    <n v="4"/>
    <n v="3"/>
    <n v="0.7"/>
    <s v="Yes"/>
    <s v="Evaluator 2"/>
  </r>
  <r>
    <s v="Asheville Creative Arts - Robust Regional Economy"/>
    <s v="Building a robust regional economy through technical assistance and fiscal sponsorship"/>
    <n v="30000"/>
    <x v="3"/>
    <s v="Small Business "/>
    <n v="5"/>
    <n v="5"/>
    <n v="5"/>
    <n v="5"/>
    <n v="5"/>
    <n v="5"/>
    <n v="1"/>
    <s v="Yes"/>
    <s v="Evaluator 3"/>
  </r>
  <r>
    <s v="Asheville Creative Arts - Robust Regional Economy"/>
    <s v="Building a robust regional economy through technical assistance and fiscal sponsorship"/>
    <n v="30000"/>
    <x v="3"/>
    <s v="Small Business "/>
    <n v="4"/>
    <n v="4"/>
    <n v="4"/>
    <n v="5"/>
    <n v="5"/>
    <n v="4"/>
    <n v="0.8666666666666667"/>
    <s v="Yes"/>
    <s v="Evaluator 5"/>
  </r>
  <r>
    <s v="Asheville Creative Arts - Robust Regional Economy"/>
    <s v="Building a robust regional economy through technical assistance and fiscal sponsorship"/>
    <n v="30000"/>
    <x v="3"/>
    <s v="Small Business "/>
    <n v="4"/>
    <n v="4"/>
    <n v="4"/>
    <n v="4"/>
    <n v="4"/>
    <n v="4"/>
    <n v="0.8"/>
    <s v="Yes"/>
    <s v="Evaluator 6"/>
  </r>
  <r>
    <s v="Asheville Creative Arts - Robust Regional Economy"/>
    <s v="Building a robust regional economy through technical assistance and fiscal sponsorship"/>
    <n v="30000"/>
    <x v="3"/>
    <s v="Small Business "/>
    <n v="4"/>
    <n v="4"/>
    <n v="4"/>
    <n v="4"/>
    <n v="3"/>
    <n v="4"/>
    <n v="0.76666666666666672"/>
    <s v="Yes"/>
    <s v="Evaluator 7"/>
  </r>
  <r>
    <s v="Asheville Creative Arts - Robust Regional Economy"/>
    <s v="Building a robust regional economy through technical assistance and fiscal sponsorship"/>
    <n v="30000"/>
    <x v="3"/>
    <s v="Small Business "/>
    <n v="3"/>
    <n v="4"/>
    <n v="3"/>
    <n v="3"/>
    <n v="4"/>
    <n v="3"/>
    <n v="0.66666666666666663"/>
    <s v="No"/>
    <s v="Evaluator 8"/>
  </r>
  <r>
    <s v="Asheville Creative Arts - Robust Regional Economy"/>
    <s v="Building a robust regional economy through technical assistance and fiscal sponsorship"/>
    <n v="30000"/>
    <x v="3"/>
    <s v="Small Business "/>
    <n v="3"/>
    <n v="3"/>
    <n v="2"/>
    <n v="3"/>
    <n v="3"/>
    <n v="3"/>
    <n v="0.56666666666666665"/>
    <s v="No"/>
    <s v="Evaluator 9"/>
  </r>
  <r>
    <s v="Asheville Creative Arts - Robust Regional Economy"/>
    <s v="Building a robust regional economy through technical assistance and fiscal sponsorship"/>
    <n v="30000"/>
    <x v="3"/>
    <s v="Small Business "/>
    <n v="3"/>
    <n v="4"/>
    <n v="4"/>
    <n v="3"/>
    <n v="4"/>
    <n v="3"/>
    <n v="0.7"/>
    <s v="No"/>
    <s v="Evaluator 4"/>
  </r>
  <r>
    <s v="Black Wall Street AVL"/>
    <s v="Black Wall Street AVL - Strenthening BIPOC Businesses in WNC "/>
    <n v="70000"/>
    <x v="3"/>
    <s v="Small Business "/>
    <n v="5"/>
    <n v="4"/>
    <n v="5"/>
    <n v="4"/>
    <n v="5"/>
    <n v="5"/>
    <n v="0.93333333333333335"/>
    <s v="Yes"/>
    <s v="Evaluator 1"/>
  </r>
  <r>
    <s v="Black Wall Street AVL"/>
    <s v="Black Wall Street AVL - Strenthening BIPOC Businesses in WNC "/>
    <n v="70000"/>
    <x v="3"/>
    <s v="Small Business "/>
    <n v="5"/>
    <n v="5"/>
    <n v="5"/>
    <n v="5"/>
    <n v="5"/>
    <n v="4"/>
    <n v="0.96666666666666667"/>
    <s v="Yes"/>
    <s v="Evaluator 2"/>
  </r>
  <r>
    <s v="Black Wall Street AVL"/>
    <s v="Black Wall Street AVL - Strenthening BIPOC Businesses in WNC "/>
    <n v="70000"/>
    <x v="3"/>
    <s v="Small Business "/>
    <n v="5"/>
    <n v="4"/>
    <n v="5"/>
    <n v="5"/>
    <n v="5"/>
    <n v="5"/>
    <n v="0.96666666666666667"/>
    <s v="Yes"/>
    <s v="Evaluator 3"/>
  </r>
  <r>
    <s v="Black Wall Street AVL"/>
    <s v="Black Wall Street AVL - Strenthening BIPOC Businesses in WNC "/>
    <n v="70000"/>
    <x v="3"/>
    <s v="Small Business "/>
    <n v="5"/>
    <n v="4"/>
    <n v="4"/>
    <n v="4"/>
    <n v="5"/>
    <n v="4"/>
    <n v="0.8666666666666667"/>
    <s v="Yes"/>
    <s v="Evaluator 5"/>
  </r>
  <r>
    <s v="Black Wall Street AVL"/>
    <s v="Black Wall Street AVL - Strenthening BIPOC Businesses in WNC "/>
    <n v="70000"/>
    <x v="3"/>
    <s v="Small Business "/>
    <n v="5"/>
    <n v="5"/>
    <n v="5"/>
    <n v="5"/>
    <n v="5"/>
    <n v="5"/>
    <n v="1"/>
    <s v="Yes"/>
    <s v="Evaluator 6"/>
  </r>
  <r>
    <s v="Black Wall Street AVL"/>
    <s v="Black Wall Street AVL - Strenthening BIPOC Businesses in WNC "/>
    <n v="70000"/>
    <x v="3"/>
    <s v="Small Business "/>
    <n v="5"/>
    <n v="5"/>
    <n v="5"/>
    <n v="5"/>
    <n v="5"/>
    <n v="4"/>
    <n v="0.96666666666666667"/>
    <s v="Yes"/>
    <s v="Evaluator 7"/>
  </r>
  <r>
    <s v="Black Wall Street AVL"/>
    <s v="Black Wall Street AVL - Strenthening BIPOC Businesses in WNC "/>
    <n v="70000"/>
    <x v="3"/>
    <s v="Small Business "/>
    <n v="4"/>
    <n v="5"/>
    <n v="3"/>
    <n v="4"/>
    <n v="4"/>
    <n v="5"/>
    <n v="0.83333333333333337"/>
    <s v="Yes"/>
    <s v="Evaluator 8"/>
  </r>
  <r>
    <s v="Black Wall Street AVL"/>
    <s v="Black Wall Street AVL - Strenthening BIPOC Businesses in WNC "/>
    <n v="70000"/>
    <x v="3"/>
    <s v="Small Business "/>
    <n v="4"/>
    <n v="4"/>
    <n v="5"/>
    <n v="4"/>
    <n v="5"/>
    <n v="3"/>
    <n v="0.83333333333333337"/>
    <s v="Yes"/>
    <s v="Evaluator 9"/>
  </r>
  <r>
    <s v="Black Wall Street AVL"/>
    <s v="Black Wall Street AVL - Strenthening BIPOC Businesses in WNC "/>
    <n v="70000"/>
    <x v="3"/>
    <s v="Small Business "/>
    <n v="3"/>
    <n v="3"/>
    <n v="4"/>
    <n v="4"/>
    <n v="4"/>
    <n v="4"/>
    <n v="0.73333333333333328"/>
    <s v="No"/>
    <s v="Evaluator 4"/>
  </r>
  <r>
    <s v="Carolina Small Business Development Fund"/>
    <s v="Programa Empresarial Latino as Catalyst for Economic Growth "/>
    <n v="35000"/>
    <x v="3"/>
    <s v="Small Business "/>
    <n v="5"/>
    <n v="5"/>
    <n v="5"/>
    <n v="5"/>
    <n v="5"/>
    <n v="3"/>
    <n v="0.93333333333333335"/>
    <s v="Yes"/>
    <s v="Evaluator 1"/>
  </r>
  <r>
    <s v="Carolina Small Business Development Fund"/>
    <s v="Programa Empresarial Latino as Catalyst for Economic Growth "/>
    <n v="35000"/>
    <x v="3"/>
    <s v="Small Business "/>
    <n v="4"/>
    <n v="4"/>
    <n v="4"/>
    <n v="5"/>
    <n v="4"/>
    <n v="4"/>
    <n v="0.83333333333333337"/>
    <s v="Yes"/>
    <s v="Evaluator 3"/>
  </r>
  <r>
    <s v="Carolina Small Business Development Fund"/>
    <s v="Programa Empresarial Latino as Catalyst for Economic Growth "/>
    <n v="35000"/>
    <x v="3"/>
    <s v="Small Business "/>
    <n v="4"/>
    <n v="4"/>
    <n v="4"/>
    <n v="4"/>
    <n v="4"/>
    <n v="4"/>
    <n v="0.8"/>
    <s v="Yes"/>
    <s v="Evaluator 4"/>
  </r>
  <r>
    <s v="Carolina Small Business Development Fund"/>
    <s v="Programa Empresarial Latino as Catalyst for Economic Growth "/>
    <n v="35000"/>
    <x v="3"/>
    <s v="Small Business "/>
    <n v="5"/>
    <n v="4"/>
    <n v="4"/>
    <n v="5"/>
    <n v="4"/>
    <n v="4"/>
    <n v="0.8666666666666667"/>
    <s v="Yes"/>
    <s v="Evaluator 5"/>
  </r>
  <r>
    <s v="Carolina Small Business Development Fund"/>
    <s v="Programa Empresarial Latino as Catalyst for Economic Growth "/>
    <n v="35000"/>
    <x v="3"/>
    <s v="Small Business "/>
    <n v="5"/>
    <n v="4"/>
    <n v="4"/>
    <n v="5"/>
    <n v="5"/>
    <n v="4"/>
    <n v="0.9"/>
    <s v="Yes"/>
    <s v="Evaluator 6"/>
  </r>
  <r>
    <s v="Carolina Small Business Development Fund"/>
    <s v="Programa Empresarial Latino as Catalyst for Economic Growth "/>
    <n v="35000"/>
    <x v="3"/>
    <s v="Small Business "/>
    <n v="5"/>
    <n v="4"/>
    <n v="4"/>
    <n v="5"/>
    <n v="4"/>
    <n v="4"/>
    <n v="0.8666666666666667"/>
    <s v="Yes"/>
    <s v="Evaluator 7"/>
  </r>
  <r>
    <s v="Carolina Small Business Development Fund"/>
    <s v="Programa Empresarial Latino as Catalyst for Economic Growth "/>
    <n v="35000"/>
    <x v="3"/>
    <s v="Small Business "/>
    <n v="5"/>
    <n v="4"/>
    <n v="3"/>
    <n v="5"/>
    <n v="4"/>
    <n v="4"/>
    <n v="0.83333333333333337"/>
    <s v="Yes"/>
    <s v="Evaluator 8"/>
  </r>
  <r>
    <s v="Carolina Small Business Development Fund"/>
    <s v="Programa Empresarial Latino as Catalyst for Economic Growth "/>
    <n v="35000"/>
    <x v="3"/>
    <s v="Small Business "/>
    <n v="5"/>
    <n v="4"/>
    <n v="4"/>
    <n v="5"/>
    <n v="5"/>
    <n v="3"/>
    <n v="0.8666666666666667"/>
    <s v="Yes"/>
    <s v="Evaluator 9"/>
  </r>
  <r>
    <s v="Carolina Small Business Development Fund"/>
    <s v="Programa Empresarial Latino as Catalyst for Economic Growth "/>
    <n v="35000"/>
    <x v="3"/>
    <s v="Small Business "/>
    <n v="4"/>
    <n v="4"/>
    <n v="4"/>
    <n v="4"/>
    <n v="4"/>
    <n v="3"/>
    <n v="0.76666666666666672"/>
    <s v="No"/>
    <s v="Evaluator 2"/>
  </r>
  <r>
    <s v="Go Local Asheville"/>
    <s v="Go Local Asheville: Building Resources, Community and a Vibrant Economy Throughout Buncombe County."/>
    <n v="20000"/>
    <x v="3"/>
    <s v="Small Business "/>
    <n v="5"/>
    <n v="5"/>
    <n v="5"/>
    <n v="4"/>
    <n v="3"/>
    <n v="5"/>
    <n v="0.9"/>
    <s v="Yes"/>
    <s v="Evaluator 1"/>
  </r>
  <r>
    <s v="Go Local Asheville"/>
    <s v="Go Local Asheville: Building Resources, Community and a Vibrant Economy Throughout Buncombe County."/>
    <n v="20000"/>
    <x v="3"/>
    <s v="Small Business "/>
    <n v="3"/>
    <n v="4"/>
    <n v="4"/>
    <n v="4"/>
    <n v="4"/>
    <n v="3"/>
    <n v="0.73333333333333328"/>
    <s v="Yes"/>
    <s v="Evaluator 2"/>
  </r>
  <r>
    <s v="Go Local Asheville"/>
    <s v="Go Local Asheville: Building Resources, Community and a Vibrant Economy Throughout Buncombe County."/>
    <n v="20000"/>
    <x v="3"/>
    <s v="Small Business "/>
    <n v="4"/>
    <n v="4"/>
    <n v="4"/>
    <n v="4"/>
    <n v="5"/>
    <n v="4"/>
    <n v="0.83333333333333337"/>
    <s v="Yes"/>
    <s v="Evaluator 3"/>
  </r>
  <r>
    <s v="Go Local Asheville"/>
    <s v="Go Local Asheville: Building Resources, Community and a Vibrant Economy Throughout Buncombe County."/>
    <n v="20000"/>
    <x v="3"/>
    <s v="Small Business "/>
    <n v="5"/>
    <n v="4"/>
    <n v="4"/>
    <n v="5"/>
    <n v="5"/>
    <n v="4"/>
    <n v="0.9"/>
    <s v="Yes"/>
    <s v="Evaluator 5"/>
  </r>
  <r>
    <s v="Go Local Asheville"/>
    <s v="Go Local Asheville: Building Resources, Community and a Vibrant Economy Throughout Buncombe County."/>
    <n v="20000"/>
    <x v="3"/>
    <s v="Small Business "/>
    <n v="4"/>
    <n v="4"/>
    <n v="4"/>
    <n v="4"/>
    <n v="4"/>
    <n v="3"/>
    <n v="0.76666666666666672"/>
    <s v="Yes"/>
    <s v="Evaluator 6"/>
  </r>
  <r>
    <s v="Go Local Asheville"/>
    <s v="Go Local Asheville: Building Resources, Community and a Vibrant Economy Throughout Buncombe County."/>
    <n v="20000"/>
    <x v="3"/>
    <s v="Small Business "/>
    <n v="4"/>
    <n v="4"/>
    <n v="4"/>
    <n v="4"/>
    <n v="3"/>
    <n v="3"/>
    <n v="0.73333333333333328"/>
    <s v="Yes"/>
    <s v="Evaluator 7"/>
  </r>
  <r>
    <s v="Go Local Asheville"/>
    <s v="Go Local Asheville: Building Resources, Community and a Vibrant Economy Throughout Buncombe County."/>
    <n v="20000"/>
    <x v="3"/>
    <s v="Small Business "/>
    <n v="3"/>
    <n v="3"/>
    <n v="4"/>
    <n v="4"/>
    <n v="4"/>
    <n v="4"/>
    <n v="0.73333333333333328"/>
    <s v="No"/>
    <s v="Evaluator 4"/>
  </r>
  <r>
    <s v="Go Local Asheville"/>
    <s v="Go Local Asheville: Building Resources, Community and a Vibrant Economy Throughout Buncombe County."/>
    <n v="20000"/>
    <x v="3"/>
    <s v="Small Business "/>
    <n v="2"/>
    <n v="4"/>
    <n v="3"/>
    <n v="4"/>
    <n v="3"/>
    <n v="3"/>
    <n v="0.6333333333333333"/>
    <s v="No"/>
    <s v="Evaluator 8"/>
  </r>
  <r>
    <s v="Go Local Asheville"/>
    <s v="Go Local Asheville: Building Resources, Community and a Vibrant Economy Throughout Buncombe County."/>
    <n v="20000"/>
    <x v="3"/>
    <s v="Small Business "/>
    <n v="3"/>
    <n v="1"/>
    <n v="3"/>
    <n v="4"/>
    <n v="2"/>
    <n v="3"/>
    <n v="0.53333333333333333"/>
    <s v="No"/>
    <s v="Evaluator 9"/>
  </r>
  <r>
    <s v="Hatch AVL Foundation"/>
    <s v="Hatch Innovation Hub Partner and Program Expansion"/>
    <n v="50000"/>
    <x v="3"/>
    <s v="Small Business "/>
    <n v="3"/>
    <n v="3"/>
    <n v="3"/>
    <n v="4"/>
    <n v="4"/>
    <n v="3"/>
    <n v="0.66666666666666663"/>
    <s v="Yes"/>
    <s v="Evaluator 2"/>
  </r>
  <r>
    <s v="Hatch AVL Foundation"/>
    <s v="Hatch Innovation Hub Partner and Program Expansion"/>
    <n v="50000"/>
    <x v="3"/>
    <s v="Small Business "/>
    <n v="4"/>
    <n v="4"/>
    <n v="4"/>
    <n v="4"/>
    <n v="4"/>
    <n v="3"/>
    <n v="0.76666666666666672"/>
    <s v="Yes"/>
    <s v="Evaluator 6"/>
  </r>
  <r>
    <s v="Hatch AVL Foundation"/>
    <s v="Hatch Innovation Hub Partner and Program Expansion"/>
    <n v="50000"/>
    <x v="3"/>
    <s v="Small Business "/>
    <n v="3"/>
    <n v="3"/>
    <n v="4"/>
    <n v="4"/>
    <n v="3"/>
    <n v="4"/>
    <n v="0.7"/>
    <s v="Yes"/>
    <s v="Evaluator 7"/>
  </r>
  <r>
    <s v="Hatch AVL Foundation"/>
    <s v="Hatch Innovation Hub Partner and Program Expansion"/>
    <n v="50000"/>
    <x v="3"/>
    <s v="Small Business "/>
    <n v="4"/>
    <n v="4"/>
    <n v="4"/>
    <n v="4"/>
    <n v="4"/>
    <n v="4"/>
    <n v="0.8"/>
    <s v="No"/>
    <s v="Evaluator 1"/>
  </r>
  <r>
    <s v="Hatch AVL Foundation"/>
    <s v="Hatch Innovation Hub Partner and Program Expansion"/>
    <n v="50000"/>
    <x v="3"/>
    <s v="Small Business "/>
    <n v="5"/>
    <n v="1"/>
    <n v="1"/>
    <n v="1"/>
    <n v="1"/>
    <n v="1"/>
    <n v="0.33333333333333331"/>
    <s v="No"/>
    <s v="Evaluator 3"/>
  </r>
  <r>
    <s v="Hatch AVL Foundation"/>
    <s v="Hatch Innovation Hub Partner and Program Expansion"/>
    <n v="50000"/>
    <x v="3"/>
    <s v="Small Business "/>
    <n v="4"/>
    <n v="3"/>
    <n v="3"/>
    <n v="4"/>
    <n v="4"/>
    <n v="4"/>
    <n v="0.73333333333333328"/>
    <s v="No"/>
    <s v="Evaluator 4"/>
  </r>
  <r>
    <s v="Hatch AVL Foundation"/>
    <s v="Hatch Innovation Hub Partner and Program Expansion"/>
    <n v="50000"/>
    <x v="3"/>
    <s v="Small Business "/>
    <n v="3"/>
    <n v="3"/>
    <n v="3"/>
    <n v="3"/>
    <n v="3"/>
    <n v="2"/>
    <n v="0.56666666666666665"/>
    <s v="No"/>
    <s v="Evaluator 5"/>
  </r>
  <r>
    <s v="Hatch AVL Foundation"/>
    <s v="Hatch Innovation Hub Partner and Program Expansion"/>
    <n v="50000"/>
    <x v="3"/>
    <s v="Small Business "/>
    <n v="2"/>
    <n v="3"/>
    <n v="2"/>
    <n v="3"/>
    <n v="3"/>
    <n v="3"/>
    <n v="0.53333333333333333"/>
    <s v="No"/>
    <s v="Evaluator 8"/>
  </r>
  <r>
    <s v="Hatch AVL Foundation"/>
    <s v="Hatch Innovation Hub Partner and Program Expansion"/>
    <n v="50000"/>
    <x v="3"/>
    <s v="Small Business "/>
    <n v="3"/>
    <n v="3"/>
    <n v="3"/>
    <n v="3"/>
    <n v="4"/>
    <n v="2"/>
    <n v="0.6"/>
    <s v="No"/>
    <s v="Evaluator 9"/>
  </r>
  <r>
    <s v="Mountain BizWorks"/>
    <s v="Expanding Latino Small Business Success and Opportunity "/>
    <n v="55000"/>
    <x v="3"/>
    <s v="Workforce "/>
    <n v="5"/>
    <n v="4"/>
    <n v="5"/>
    <n v="5"/>
    <n v="5"/>
    <n v="4"/>
    <n v="0.93333333333333335"/>
    <s v="Yes"/>
    <s v="Evaluator 1"/>
  </r>
  <r>
    <s v="Mountain BizWorks"/>
    <s v="Expanding Latino Small Business Success and Opportunity "/>
    <n v="55000"/>
    <x v="3"/>
    <s v="Workforce "/>
    <n v="4"/>
    <n v="4"/>
    <n v="4"/>
    <n v="4"/>
    <n v="4"/>
    <n v="4"/>
    <n v="0.8"/>
    <s v="Yes"/>
    <s v="Evaluator 2"/>
  </r>
  <r>
    <s v="Mountain BizWorks"/>
    <s v="Expanding Latino Small Business Success and Opportunity "/>
    <n v="55000"/>
    <x v="3"/>
    <s v="Workforce "/>
    <n v="5"/>
    <n v="4"/>
    <n v="5"/>
    <n v="5"/>
    <n v="5"/>
    <n v="5"/>
    <n v="0.96666666666666667"/>
    <s v="Yes"/>
    <s v="Evaluator 3"/>
  </r>
  <r>
    <s v="Mountain BizWorks"/>
    <s v="Expanding Latino Small Business Success and Opportunity "/>
    <n v="55000"/>
    <x v="3"/>
    <s v="Workforce "/>
    <n v="4"/>
    <n v="5"/>
    <n v="4"/>
    <n v="5"/>
    <n v="5"/>
    <n v="4"/>
    <n v="0.9"/>
    <s v="Yes"/>
    <s v="Evaluator 5"/>
  </r>
  <r>
    <s v="Mountain BizWorks"/>
    <s v="Expanding Latino Small Business Success and Opportunity "/>
    <n v="55000"/>
    <x v="3"/>
    <s v="Workforce "/>
    <n v="4"/>
    <n v="4"/>
    <n v="4"/>
    <n v="4"/>
    <n v="4"/>
    <n v="4"/>
    <n v="0.8"/>
    <s v="Yes"/>
    <s v="Evaluator 6"/>
  </r>
  <r>
    <s v="Mountain BizWorks"/>
    <s v="Expanding Latino Small Business Success and Opportunity "/>
    <n v="55000"/>
    <x v="3"/>
    <s v="Workforce "/>
    <n v="5"/>
    <n v="4"/>
    <n v="4"/>
    <n v="4"/>
    <n v="4"/>
    <n v="4"/>
    <n v="0.83333333333333337"/>
    <s v="Yes"/>
    <s v="Evaluator 7"/>
  </r>
  <r>
    <s v="Mountain BizWorks"/>
    <s v="Expanding Latino Small Business Success and Opportunity "/>
    <n v="55000"/>
    <x v="3"/>
    <s v="Workforce "/>
    <n v="5"/>
    <n v="4"/>
    <n v="4"/>
    <n v="5"/>
    <n v="5"/>
    <n v="3"/>
    <n v="0.8666666666666667"/>
    <s v="Yes"/>
    <s v="Evaluator 9"/>
  </r>
  <r>
    <s v="Mountain BizWorks"/>
    <s v="Expanding Latino Small Business Success and Opportunity "/>
    <n v="55000"/>
    <x v="3"/>
    <s v="Workforce "/>
    <n v="3"/>
    <n v="4"/>
    <n v="3"/>
    <n v="4"/>
    <n v="4"/>
    <n v="4"/>
    <n v="0.73333333333333328"/>
    <s v="No"/>
    <s v="Evaluator 4"/>
  </r>
  <r>
    <s v="Mountain BizWorks"/>
    <s v="Expanding Latino Small Business Success and Opportunity "/>
    <n v="55000"/>
    <x v="3"/>
    <s v="Workforce "/>
    <n v="3"/>
    <n v="4"/>
    <n v="3"/>
    <n v="4"/>
    <n v="3"/>
    <n v="4"/>
    <n v="0.7"/>
    <s v="No"/>
    <s v="Evaluator 8"/>
  </r>
  <r>
    <s v="OnTrack Financial Education &amp; Counseling"/>
    <s v="Financial Capabilities Counseling &amp; Education"/>
    <n v="20000"/>
    <x v="3"/>
    <s v="Financial Well-Being "/>
    <n v="5"/>
    <n v="5"/>
    <n v="4"/>
    <n v="4"/>
    <n v="4"/>
    <n v="5"/>
    <n v="0.9"/>
    <s v="Yes"/>
    <s v="Evaluator 1"/>
  </r>
  <r>
    <s v="OnTrack Financial Education &amp; Counseling"/>
    <s v="Financial Capabilities Counseling &amp; Education"/>
    <n v="20000"/>
    <x v="3"/>
    <s v="Financial Well-Being "/>
    <n v="4"/>
    <n v="4"/>
    <n v="4"/>
    <n v="4"/>
    <n v="4"/>
    <n v="4"/>
    <n v="0.8"/>
    <s v="Yes"/>
    <s v="Evaluator 2"/>
  </r>
  <r>
    <s v="OnTrack Financial Education &amp; Counseling"/>
    <s v="Financial Capabilities Counseling &amp; Education"/>
    <n v="20000"/>
    <x v="3"/>
    <s v="Financial Well-Being "/>
    <n v="5"/>
    <n v="5"/>
    <n v="5"/>
    <n v="5"/>
    <n v="5"/>
    <n v="5"/>
    <n v="1"/>
    <s v="Yes"/>
    <s v="Evaluator 3"/>
  </r>
  <r>
    <s v="OnTrack Financial Education &amp; Counseling"/>
    <s v="Financial Capabilities Counseling &amp; Education"/>
    <n v="20000"/>
    <x v="3"/>
    <s v="Financial Well-Being "/>
    <n v="5"/>
    <n v="4"/>
    <n v="5"/>
    <n v="4"/>
    <n v="4"/>
    <n v="4"/>
    <n v="0.8666666666666667"/>
    <s v="Yes"/>
    <s v="Evaluator 4"/>
  </r>
  <r>
    <s v="OnTrack Financial Education &amp; Counseling"/>
    <s v="Financial Capabilities Counseling &amp; Education"/>
    <n v="20000"/>
    <x v="3"/>
    <s v="Financial Well-Being "/>
    <n v="4"/>
    <n v="4"/>
    <n v="4"/>
    <n v="4"/>
    <n v="4"/>
    <n v="4"/>
    <n v="0.8"/>
    <s v="Yes"/>
    <s v="Evaluator 5"/>
  </r>
  <r>
    <s v="OnTrack Financial Education &amp; Counseling"/>
    <s v="Financial Capabilities Counseling &amp; Education"/>
    <n v="20000"/>
    <x v="3"/>
    <s v="Financial Well-Being "/>
    <n v="5"/>
    <n v="5"/>
    <n v="5"/>
    <n v="5"/>
    <n v="5"/>
    <n v="5"/>
    <n v="1"/>
    <s v="Yes"/>
    <s v="Evaluator 6"/>
  </r>
  <r>
    <s v="OnTrack Financial Education &amp; Counseling"/>
    <s v="Financial Capabilities Counseling &amp; Education"/>
    <n v="20000"/>
    <x v="3"/>
    <s v="Financial Well-Being "/>
    <n v="5"/>
    <n v="5"/>
    <n v="5"/>
    <n v="4"/>
    <n v="4"/>
    <n v="4"/>
    <n v="0.9"/>
    <s v="Yes"/>
    <s v="Evaluator 7"/>
  </r>
  <r>
    <s v="OnTrack Financial Education &amp; Counseling"/>
    <s v="Financial Capabilities Counseling &amp; Education"/>
    <n v="20000"/>
    <x v="3"/>
    <s v="Financial Well-Being "/>
    <n v="5"/>
    <n v="4"/>
    <n v="4"/>
    <n v="4"/>
    <n v="4"/>
    <n v="4"/>
    <n v="0.83333333333333337"/>
    <s v="Yes"/>
    <s v="Evaluator 8"/>
  </r>
  <r>
    <s v="OnTrack Financial Education &amp; Counseling"/>
    <s v="Financial Capabilities Counseling &amp; Education"/>
    <n v="20000"/>
    <x v="3"/>
    <s v="Financial Well-Being "/>
    <n v="5"/>
    <n v="4"/>
    <n v="4"/>
    <n v="5"/>
    <n v="3"/>
    <n v="3"/>
    <n v="0.8"/>
    <s v="Yes"/>
    <s v="Evaluator 9"/>
  </r>
  <r>
    <s v="Organic Growers School"/>
    <s v="A Pathway to Small Farm Viability"/>
    <n v="35000"/>
    <x v="3"/>
    <s v="Small Business "/>
    <n v="5"/>
    <n v="5"/>
    <n v="4"/>
    <n v="5"/>
    <n v="3"/>
    <n v="5"/>
    <n v="0.9"/>
    <s v="Yes"/>
    <s v="Evaluator 1"/>
  </r>
  <r>
    <s v="Organic Growers School"/>
    <s v="A Pathway to Small Farm Viability"/>
    <n v="35000"/>
    <x v="3"/>
    <s v="Small Business "/>
    <n v="5"/>
    <n v="5"/>
    <n v="4"/>
    <n v="4"/>
    <n v="4"/>
    <n v="5"/>
    <n v="0.9"/>
    <s v="Yes"/>
    <s v="Evaluator 2"/>
  </r>
  <r>
    <s v="Organic Growers School"/>
    <s v="A Pathway to Small Farm Viability"/>
    <n v="35000"/>
    <x v="3"/>
    <s v="Small Business "/>
    <n v="5"/>
    <n v="5"/>
    <n v="5"/>
    <n v="5"/>
    <n v="3"/>
    <n v="5"/>
    <n v="0.93333333333333335"/>
    <s v="Yes"/>
    <s v="Evaluator 3"/>
  </r>
  <r>
    <s v="Organic Growers School"/>
    <s v="A Pathway to Small Farm Viability"/>
    <n v="35000"/>
    <x v="3"/>
    <s v="Small Business "/>
    <n v="5"/>
    <n v="4"/>
    <n v="4"/>
    <n v="4"/>
    <n v="4"/>
    <n v="4"/>
    <n v="0.83333333333333337"/>
    <s v="Yes"/>
    <s v="Evaluator 4"/>
  </r>
  <r>
    <s v="Organic Growers School"/>
    <s v="A Pathway to Small Farm Viability"/>
    <n v="35000"/>
    <x v="3"/>
    <s v="Small Business "/>
    <n v="5"/>
    <n v="4"/>
    <n v="4"/>
    <n v="5"/>
    <n v="4"/>
    <n v="5"/>
    <n v="0.9"/>
    <s v="Yes"/>
    <s v="Evaluator 5"/>
  </r>
  <r>
    <s v="Organic Growers School"/>
    <s v="A Pathway to Small Farm Viability"/>
    <n v="35000"/>
    <x v="3"/>
    <s v="Small Business "/>
    <n v="5"/>
    <n v="4"/>
    <n v="4"/>
    <n v="4"/>
    <n v="4"/>
    <n v="4"/>
    <n v="0.83333333333333337"/>
    <s v="Yes"/>
    <s v="Evaluator 6"/>
  </r>
  <r>
    <s v="Organic Growers School"/>
    <s v="A Pathway to Small Farm Viability"/>
    <n v="35000"/>
    <x v="3"/>
    <s v="Small Business "/>
    <n v="5"/>
    <n v="4"/>
    <n v="4"/>
    <n v="3"/>
    <n v="3"/>
    <n v="5"/>
    <n v="0.8"/>
    <s v="Yes"/>
    <s v="Evaluator 7"/>
  </r>
  <r>
    <s v="Organic Growers School"/>
    <s v="A Pathway to Small Farm Viability"/>
    <n v="35000"/>
    <x v="3"/>
    <s v="Small Business "/>
    <n v="5"/>
    <n v="4"/>
    <n v="4"/>
    <n v="4"/>
    <n v="3"/>
    <n v="4"/>
    <n v="0.8"/>
    <s v="Yes"/>
    <s v="Evaluator 8"/>
  </r>
  <r>
    <s v="Organic Growers School"/>
    <s v="A Pathway to Small Farm Viability"/>
    <n v="35000"/>
    <x v="3"/>
    <s v="Small Business "/>
    <n v="4"/>
    <n v="3"/>
    <n v="3"/>
    <n v="3"/>
    <n v="2"/>
    <n v="3"/>
    <n v="0.6"/>
    <s v="No"/>
    <s v="Evaluator 9"/>
  </r>
  <r>
    <s v="Pisgah Legal Services - Justice For All"/>
    <s v="Justice For All Program"/>
    <n v="80000"/>
    <x v="3"/>
    <s v="Workforce "/>
    <n v="5"/>
    <n v="4"/>
    <n v="5"/>
    <n v="5"/>
    <n v="5"/>
    <n v="5"/>
    <n v="0.96666666666666667"/>
    <s v="Yes"/>
    <s v="Evaluator 1"/>
  </r>
  <r>
    <s v="Pisgah Legal Services - Justice For All"/>
    <s v="Justice For All Program"/>
    <n v="80000"/>
    <x v="3"/>
    <s v="Workforce "/>
    <n v="4"/>
    <n v="4"/>
    <n v="4"/>
    <n v="4"/>
    <n v="3"/>
    <n v="4"/>
    <n v="0.76666666666666672"/>
    <s v="Yes"/>
    <s v="Evaluator 2"/>
  </r>
  <r>
    <s v="Pisgah Legal Services - Justice For All"/>
    <s v="Justice For All Program"/>
    <n v="80000"/>
    <x v="3"/>
    <s v="Workforce "/>
    <n v="5"/>
    <n v="5"/>
    <n v="5"/>
    <n v="5"/>
    <n v="5"/>
    <n v="5"/>
    <n v="1"/>
    <s v="Yes"/>
    <s v="Evaluator 3"/>
  </r>
  <r>
    <s v="Pisgah Legal Services - Justice For All"/>
    <s v="Justice For All Program"/>
    <n v="80000"/>
    <x v="3"/>
    <s v="Workforce "/>
    <n v="4"/>
    <n v="5"/>
    <n v="4"/>
    <n v="5"/>
    <n v="4"/>
    <n v="4"/>
    <n v="0.8666666666666667"/>
    <s v="Yes"/>
    <s v="Evaluator 4"/>
  </r>
  <r>
    <s v="Pisgah Legal Services - Justice For All"/>
    <s v="Justice For All Program"/>
    <n v="80000"/>
    <x v="3"/>
    <s v="Workforce "/>
    <n v="4"/>
    <n v="5"/>
    <n v="4"/>
    <n v="5"/>
    <n v="5"/>
    <n v="4"/>
    <n v="0.9"/>
    <s v="Yes"/>
    <s v="Evaluator 5"/>
  </r>
  <r>
    <s v="Pisgah Legal Services - Justice For All"/>
    <s v="Justice For All Program"/>
    <n v="80000"/>
    <x v="3"/>
    <s v="Workforce "/>
    <n v="4"/>
    <n v="5"/>
    <n v="5"/>
    <n v="5"/>
    <n v="4"/>
    <n v="5"/>
    <n v="0.93333333333333335"/>
    <s v="Yes"/>
    <s v="Evaluator 6"/>
  </r>
  <r>
    <s v="Pisgah Legal Services - Justice For All"/>
    <s v="Justice For All Program"/>
    <n v="80000"/>
    <x v="3"/>
    <s v="Workforce "/>
    <n v="4"/>
    <n v="5"/>
    <n v="4"/>
    <n v="5"/>
    <n v="4"/>
    <n v="5"/>
    <n v="0.9"/>
    <s v="Yes"/>
    <s v="Evaluator 7"/>
  </r>
  <r>
    <s v="Pisgah Legal Services - Justice For All"/>
    <s v="Justice For All Program"/>
    <n v="80000"/>
    <x v="3"/>
    <s v="Workforce "/>
    <n v="5"/>
    <n v="5"/>
    <n v="4"/>
    <n v="5"/>
    <n v="4"/>
    <n v="4"/>
    <n v="0.9"/>
    <s v="Yes"/>
    <s v="Evaluator 8"/>
  </r>
  <r>
    <s v="Pisgah Legal Services - Justice For All"/>
    <s v="Justice For All Program"/>
    <n v="80000"/>
    <x v="3"/>
    <s v="Workforce "/>
    <n v="5"/>
    <n v="4"/>
    <n v="3"/>
    <n v="5"/>
    <n v="5"/>
    <n v="3"/>
    <n v="0.83333333333333337"/>
    <s v="Yes"/>
    <s v="Evaluator 9"/>
  </r>
  <r>
    <s v="Soul and Soil Project"/>
    <s v="Enter the Forest"/>
    <n v="30545"/>
    <x v="3"/>
    <s v="Workforce "/>
    <n v="4"/>
    <n v="4"/>
    <n v="5"/>
    <n v="4"/>
    <n v="5"/>
    <n v="4"/>
    <n v="0.8666666666666667"/>
    <s v="Yes"/>
    <s v="Evaluator 1"/>
  </r>
  <r>
    <s v="Soul and Soil Project"/>
    <s v="Enter the Forest"/>
    <n v="30545"/>
    <x v="3"/>
    <s v="Workforce "/>
    <n v="4"/>
    <n v="2"/>
    <n v="2"/>
    <n v="4"/>
    <n v="4"/>
    <n v="2"/>
    <n v="0.6"/>
    <s v="Yes"/>
    <s v="Evaluator 2"/>
  </r>
  <r>
    <s v="Soul and Soil Project"/>
    <s v="Enter the Forest"/>
    <n v="30545"/>
    <x v="3"/>
    <s v="Workforce "/>
    <n v="5"/>
    <n v="4"/>
    <n v="4"/>
    <n v="4"/>
    <n v="4"/>
    <n v="4"/>
    <n v="0.83333333333333337"/>
    <s v="Yes"/>
    <s v="Evaluator 4"/>
  </r>
  <r>
    <s v="Soul and Soil Project"/>
    <s v="Enter the Forest"/>
    <n v="30545"/>
    <x v="3"/>
    <s v="Workforce "/>
    <n v="4"/>
    <n v="4"/>
    <n v="3"/>
    <n v="4"/>
    <n v="4"/>
    <n v="4"/>
    <n v="0.76666666666666672"/>
    <s v="Yes"/>
    <s v="Evaluator 5"/>
  </r>
  <r>
    <s v="Soul and Soil Project"/>
    <s v="Enter the Forest"/>
    <n v="30545"/>
    <x v="3"/>
    <s v="Workforce "/>
    <n v="4"/>
    <n v="3"/>
    <n v="3"/>
    <n v="3"/>
    <n v="4"/>
    <n v="1"/>
    <n v="0.6"/>
    <s v="Yes"/>
    <s v="Evaluator 6"/>
  </r>
  <r>
    <s v="Soul and Soil Project"/>
    <s v="Enter the Forest"/>
    <n v="30545"/>
    <x v="3"/>
    <s v="Workforce "/>
    <n v="4"/>
    <n v="4"/>
    <n v="3"/>
    <n v="3"/>
    <n v="3"/>
    <n v="4"/>
    <n v="0.7"/>
    <s v="Yes"/>
    <s v="Evaluator 7"/>
  </r>
  <r>
    <s v="Soul and Soil Project"/>
    <s v="Enter the Forest"/>
    <n v="30545"/>
    <x v="3"/>
    <s v="Workforce "/>
    <n v="3"/>
    <n v="4"/>
    <n v="3"/>
    <n v="3"/>
    <n v="3"/>
    <n v="3"/>
    <n v="0.6333333333333333"/>
    <s v="Yes"/>
    <s v="Evaluator 8"/>
  </r>
  <r>
    <s v="Soul and Soil Project"/>
    <s v="Enter the Forest"/>
    <n v="30545"/>
    <x v="3"/>
    <s v="Workforce "/>
    <n v="3"/>
    <n v="4"/>
    <n v="3"/>
    <n v="5"/>
    <n v="5"/>
    <n v="3"/>
    <n v="0.76666666666666672"/>
    <s v="Yes"/>
    <s v="Evaluator 9"/>
  </r>
  <r>
    <s v="Soul and Soil Project"/>
    <s v="Enter the Forest"/>
    <n v="30545"/>
    <x v="3"/>
    <s v="Workforce "/>
    <n v="1"/>
    <n v="3"/>
    <n v="3"/>
    <n v="5"/>
    <n v="1"/>
    <n v="3"/>
    <n v="0.53333333333333333"/>
    <s v="No"/>
    <s v="Evaluator 3"/>
  </r>
  <r>
    <s v="Venture Asheville (through the Asheville Chamber of Commerce)"/>
    <s v="High Growth Hospitality Entrepreneur Support Program"/>
    <n v="35000"/>
    <x v="3"/>
    <s v="Small Business "/>
    <n v="4"/>
    <n v="4"/>
    <n v="5"/>
    <n v="4"/>
    <n v="3"/>
    <n v="4"/>
    <n v="0.8"/>
    <s v="Yes"/>
    <s v="Evaluator 2"/>
  </r>
  <r>
    <s v="Venture Asheville (through the Asheville Chamber of Commerce)"/>
    <s v="High Growth Hospitality Entrepreneur Support Program"/>
    <n v="35000"/>
    <x v="3"/>
    <s v="Small Business "/>
    <n v="5"/>
    <n v="5"/>
    <n v="5"/>
    <n v="5"/>
    <n v="5"/>
    <n v="5"/>
    <n v="1"/>
    <s v="Yes"/>
    <s v="Evaluator 3"/>
  </r>
  <r>
    <s v="Venture Asheville (through the Asheville Chamber of Commerce)"/>
    <s v="High Growth Hospitality Entrepreneur Support Program"/>
    <n v="35000"/>
    <x v="3"/>
    <s v="Small Business "/>
    <n v="4"/>
    <n v="4"/>
    <n v="4"/>
    <n v="5"/>
    <n v="4"/>
    <n v="4"/>
    <n v="0.83333333333333337"/>
    <s v="Yes"/>
    <s v="Evaluator 5"/>
  </r>
  <r>
    <s v="Venture Asheville (through the Asheville Chamber of Commerce)"/>
    <s v="High Growth Hospitality Entrepreneur Support Program"/>
    <n v="35000"/>
    <x v="3"/>
    <s v="Small Business "/>
    <n v="4"/>
    <n v="4"/>
    <n v="4"/>
    <n v="4"/>
    <n v="3"/>
    <n v="4"/>
    <n v="0.76666666666666672"/>
    <s v="Yes"/>
    <s v="Evaluator 6"/>
  </r>
  <r>
    <s v="Venture Asheville (through the Asheville Chamber of Commerce)"/>
    <s v="High Growth Hospitality Entrepreneur Support Program"/>
    <n v="35000"/>
    <x v="3"/>
    <s v="Small Business "/>
    <n v="4"/>
    <n v="4"/>
    <n v="4"/>
    <n v="4"/>
    <n v="4"/>
    <n v="3"/>
    <n v="0.76666666666666672"/>
    <s v="Yes"/>
    <s v="Evaluator 7"/>
  </r>
  <r>
    <s v="Venture Asheville (through the Asheville Chamber of Commerce)"/>
    <s v="High Growth Hospitality Entrepreneur Support Program"/>
    <n v="35000"/>
    <x v="3"/>
    <s v="Small Business "/>
    <n v="4"/>
    <n v="4"/>
    <n v="5"/>
    <n v="4"/>
    <n v="3"/>
    <n v="5"/>
    <n v="0.83333333333333337"/>
    <s v="No"/>
    <s v="Evaluator 1"/>
  </r>
  <r>
    <s v="Venture Asheville (through the Asheville Chamber of Commerce)"/>
    <s v="High Growth Hospitality Entrepreneur Support Program"/>
    <n v="35000"/>
    <x v="3"/>
    <s v="Small Business "/>
    <n v="4"/>
    <n v="3"/>
    <n v="4"/>
    <n v="4"/>
    <n v="4"/>
    <n v="4"/>
    <n v="0.76666666666666672"/>
    <s v="No"/>
    <s v="Evaluator 4"/>
  </r>
  <r>
    <s v="Venture Asheville (through the Asheville Chamber of Commerce)"/>
    <s v="High Growth Hospitality Entrepreneur Support Program"/>
    <n v="35000"/>
    <x v="3"/>
    <s v="Small Business "/>
    <n v="2"/>
    <n v="4"/>
    <n v="4"/>
    <n v="4"/>
    <n v="3"/>
    <n v="4"/>
    <n v="0.7"/>
    <s v="No"/>
    <s v="Evaluator 8"/>
  </r>
  <r>
    <s v="Venture Asheville (through the Asheville Chamber of Commerce)"/>
    <s v="High Growth Hospitality Entrepreneur Support Program"/>
    <n v="35000"/>
    <x v="3"/>
    <s v="Small Business "/>
    <n v="1"/>
    <n v="2"/>
    <n v="4"/>
    <n v="5"/>
    <n v="3"/>
    <n v="3"/>
    <n v="0.6"/>
    <s v="No"/>
    <s v="Evaluator 9"/>
  </r>
  <r>
    <s v="W4H Asheville dba Working Wheels"/>
    <s v="Affordable Vehicle Repairs"/>
    <n v="44600"/>
    <x v="3"/>
    <s v="Financial Well-Being "/>
    <n v="5"/>
    <n v="4"/>
    <n v="4"/>
    <n v="5"/>
    <n v="5"/>
    <n v="5"/>
    <n v="0.93333333333333335"/>
    <s v="Yes"/>
    <s v="Evaluator 1"/>
  </r>
  <r>
    <s v="W4H Asheville dba Working Wheels"/>
    <s v="Affordable Vehicle Repairs"/>
    <n v="44600"/>
    <x v="3"/>
    <s v="Financial Well-Being "/>
    <n v="5"/>
    <n v="5"/>
    <n v="5"/>
    <n v="5"/>
    <n v="5"/>
    <n v="5"/>
    <n v="1"/>
    <s v="Yes"/>
    <s v="Evaluator 2"/>
  </r>
  <r>
    <s v="W4H Asheville dba Working Wheels"/>
    <s v="Affordable Vehicle Repairs"/>
    <n v="44600"/>
    <x v="3"/>
    <s v="Financial Well-Being "/>
    <n v="5"/>
    <n v="5"/>
    <n v="5"/>
    <n v="5"/>
    <n v="5"/>
    <n v="5"/>
    <n v="1"/>
    <s v="Yes"/>
    <s v="Evaluator 3"/>
  </r>
  <r>
    <s v="W4H Asheville dba Working Wheels"/>
    <s v="Affordable Vehicle Repairs"/>
    <n v="44600"/>
    <x v="3"/>
    <s v="Financial Well-Being "/>
    <n v="5"/>
    <n v="4"/>
    <n v="5"/>
    <n v="5"/>
    <n v="4"/>
    <n v="4"/>
    <n v="0.9"/>
    <s v="Yes"/>
    <s v="Evaluator 4"/>
  </r>
  <r>
    <s v="W4H Asheville dba Working Wheels"/>
    <s v="Affordable Vehicle Repairs"/>
    <n v="44600"/>
    <x v="3"/>
    <s v="Financial Well-Being "/>
    <n v="5"/>
    <n v="5"/>
    <n v="4"/>
    <n v="5"/>
    <n v="4"/>
    <n v="5"/>
    <n v="0.93333333333333335"/>
    <s v="Yes"/>
    <s v="Evaluator 5"/>
  </r>
  <r>
    <s v="W4H Asheville dba Working Wheels"/>
    <s v="Affordable Vehicle Repairs"/>
    <n v="44600"/>
    <x v="3"/>
    <s v="Financial Well-Being "/>
    <n v="5"/>
    <n v="5"/>
    <n v="5"/>
    <n v="5"/>
    <n v="5"/>
    <n v="5"/>
    <n v="1"/>
    <s v="Yes"/>
    <s v="Evaluator 6"/>
  </r>
  <r>
    <s v="W4H Asheville dba Working Wheels"/>
    <s v="Affordable Vehicle Repairs"/>
    <n v="44600"/>
    <x v="3"/>
    <s v="Financial Well-Being "/>
    <n v="5"/>
    <n v="5"/>
    <n v="4"/>
    <n v="4"/>
    <n v="5"/>
    <n v="3"/>
    <n v="0.8666666666666667"/>
    <s v="Yes"/>
    <s v="Evaluator 7"/>
  </r>
  <r>
    <s v="W4H Asheville dba Working Wheels"/>
    <s v="Affordable Vehicle Repairs"/>
    <n v="44600"/>
    <x v="3"/>
    <s v="Financial Well-Being "/>
    <n v="5"/>
    <n v="4"/>
    <n v="4"/>
    <n v="4"/>
    <n v="4"/>
    <n v="4"/>
    <n v="0.83333333333333337"/>
    <s v="Yes"/>
    <s v="Evaluator 8"/>
  </r>
  <r>
    <s v="W4H Asheville dba Working Wheels"/>
    <s v="Affordable Vehicle Repairs"/>
    <n v="44600"/>
    <x v="3"/>
    <s v="Financial Well-Being "/>
    <n v="5"/>
    <n v="3"/>
    <n v="3"/>
    <n v="5"/>
    <n v="3"/>
    <n v="3"/>
    <n v="0.73333333333333328"/>
    <s v="Yes"/>
    <s v="Evaluator 9"/>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s v="K-12 Education "/>
    <n v="30000"/>
  </r>
  <r>
    <x v="0"/>
    <s v="Adult Education "/>
    <n v="40000"/>
  </r>
  <r>
    <x v="0"/>
    <s v="K-12 Education "/>
    <n v="80000"/>
  </r>
  <r>
    <x v="1"/>
    <s v="Financial Well-Being "/>
    <n v="44600"/>
  </r>
  <r>
    <x v="2"/>
    <s v="Basic Needs "/>
    <n v="20000"/>
  </r>
  <r>
    <x v="2"/>
    <s v="Basic Needs "/>
    <n v="25000"/>
  </r>
  <r>
    <x v="3"/>
    <s v="Soil &amp; Water Quality "/>
    <n v="11156"/>
  </r>
  <r>
    <x v="2"/>
    <s v="Basic Needs "/>
    <n v="35000"/>
  </r>
  <r>
    <x v="0"/>
    <s v="K-12 Education "/>
    <n v="50000"/>
  </r>
  <r>
    <x v="1"/>
    <s v="Small Business "/>
    <n v="70000"/>
  </r>
  <r>
    <x v="2"/>
    <s v="Wellness "/>
    <n v="20000"/>
  </r>
  <r>
    <x v="0"/>
    <s v="K-12 Education "/>
    <n v="24000"/>
  </r>
  <r>
    <x v="1"/>
    <s v="Workforce "/>
    <n v="64000"/>
  </r>
  <r>
    <x v="3"/>
    <s v="Soil &amp; Water Quality "/>
    <n v="24000"/>
  </r>
  <r>
    <x v="2"/>
    <s v="Basic Needs "/>
    <n v="24000"/>
  </r>
  <r>
    <x v="2"/>
    <s v="Safety "/>
    <n v="59388.800000000003"/>
  </r>
  <r>
    <x v="0"/>
    <s v="K-12 Education "/>
    <n v="60000"/>
  </r>
  <r>
    <x v="1"/>
    <s v="Financial Well-Being "/>
    <n v="16000"/>
  </r>
  <r>
    <x v="2"/>
    <s v="Legal "/>
    <n v="64000"/>
  </r>
  <r>
    <x v="2"/>
    <s v="Basic Needs "/>
    <n v="48000"/>
  </r>
  <r>
    <x v="0"/>
    <s v="Adult Education "/>
    <n v="48000"/>
  </r>
  <r>
    <x v="2"/>
    <s v="Food "/>
    <n v="16000"/>
  </r>
  <r>
    <x v="0"/>
    <s v="K-12 Education "/>
    <n v="268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3467DEA-813D-47F8-9411-D95FFE1E6CE9}" name="PivotTable7" cacheId="3" applyNumberFormats="0" applyBorderFormats="0" applyFontFormats="0" applyPatternFormats="0" applyAlignmentFormats="0" applyWidthHeightFormats="1" dataCaption="Values" updatedVersion="8" minRefreshableVersion="3" showDrill="0" useAutoFormatting="1" itemPrintTitles="1" createdVersion="8" indent="0" outline="1" outlineData="1" multipleFieldFilters="0" rowHeaderCaption="Focus Area">
  <location ref="A3:C8" firstHeaderRow="0" firstDataRow="1" firstDataCol="1"/>
  <pivotFields count="3">
    <pivotField axis="axisRow" showAll="0">
      <items count="5">
        <item x="0"/>
        <item x="3"/>
        <item x="2"/>
        <item x="1"/>
        <item t="default"/>
      </items>
    </pivotField>
    <pivotField showAll="0"/>
    <pivotField dataField="1" numFmtId="44" showAll="0"/>
  </pivotFields>
  <rowFields count="1">
    <field x="0"/>
  </rowFields>
  <rowItems count="5">
    <i>
      <x/>
    </i>
    <i>
      <x v="1"/>
    </i>
    <i>
      <x v="2"/>
    </i>
    <i>
      <x v="3"/>
    </i>
    <i t="grand">
      <x/>
    </i>
  </rowItems>
  <colFields count="1">
    <field x="-2"/>
  </colFields>
  <colItems count="2">
    <i>
      <x/>
    </i>
    <i i="1">
      <x v="1"/>
    </i>
  </colItems>
  <dataFields count="2">
    <dataField name="Amount Funded" fld="2" baseField="0" baseItem="0" numFmtId="165"/>
    <dataField name="# Funded" fld="2" subtotal="count" baseField="0" baseItem="0"/>
  </dataFields>
  <formats count="10">
    <format dxfId="17">
      <pivotArea type="all" dataOnly="0" outline="0" fieldPosition="0"/>
    </format>
    <format dxfId="16">
      <pivotArea outline="0" collapsedLevelsAreSubtotals="1" fieldPosition="0"/>
    </format>
    <format dxfId="15">
      <pivotArea field="0" type="button" dataOnly="0" labelOnly="1" outline="0" axis="axisRow" fieldPosition="0"/>
    </format>
    <format dxfId="14">
      <pivotArea dataOnly="0" labelOnly="1" fieldPosition="0">
        <references count="1">
          <reference field="0" count="0"/>
        </references>
      </pivotArea>
    </format>
    <format dxfId="13">
      <pivotArea dataOnly="0" labelOnly="1" grandRow="1" outline="0" fieldPosition="0"/>
    </format>
    <format dxfId="12">
      <pivotArea dataOnly="0" labelOnly="1" outline="0" fieldPosition="0">
        <references count="1">
          <reference field="4294967294" count="2">
            <x v="0"/>
            <x v="1"/>
          </reference>
        </references>
      </pivotArea>
    </format>
    <format dxfId="11">
      <pivotArea outline="0" collapsedLevelsAreSubtotals="1" fieldPosition="0">
        <references count="1">
          <reference field="4294967294" count="1" selected="0">
            <x v="0"/>
          </reference>
        </references>
      </pivotArea>
    </format>
    <format dxfId="10">
      <pivotArea dataOnly="0" labelOnly="1" outline="0" fieldPosition="0">
        <references count="1">
          <reference field="4294967294" count="2">
            <x v="0"/>
            <x v="1"/>
          </reference>
        </references>
      </pivotArea>
    </format>
    <format dxfId="9">
      <pivotArea outline="0" collapsedLevelsAreSubtotals="1" fieldPosition="0">
        <references count="1">
          <reference field="4294967294" count="1" selected="0">
            <x v="1"/>
          </reference>
        </references>
      </pivotArea>
    </format>
    <format dxfId="8">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43ED68A-29EE-4BFA-AF73-8489624C659C}" name="PivotTable15" cacheId="1" applyNumberFormats="0" applyBorderFormats="0" applyFontFormats="0" applyPatternFormats="0" applyAlignmentFormats="0" applyWidthHeightFormats="1" dataCaption="Values" grandTotalCaption="Overall Average" updatedVersion="8" minRefreshableVersion="3" useAutoFormatting="1" itemPrintTitles="1" createdVersion="8" indent="0" outline="1" outlineData="1" multipleFieldFilters="0" rowHeaderCaption="Focus Area">
  <location ref="A1:B6" firstHeaderRow="1" firstDataRow="1" firstDataCol="1"/>
  <pivotFields count="2">
    <pivotField axis="axisRow" allDrilled="1" subtotalTop="0" showAll="0" dataSourceSort="1" defaultSubtotal="0" defaultAttributeDrillState="1">
      <items count="4">
        <item x="0"/>
        <item x="1"/>
        <item x="2"/>
        <item x="3"/>
      </items>
    </pivotField>
    <pivotField dataField="1" subtotalTop="0" showAll="0" defaultSubtotal="0"/>
  </pivotFields>
  <rowFields count="1">
    <field x="0"/>
  </rowFields>
  <rowItems count="5">
    <i>
      <x/>
    </i>
    <i>
      <x v="1"/>
    </i>
    <i>
      <x v="2"/>
    </i>
    <i>
      <x v="3"/>
    </i>
    <i t="grand">
      <x/>
    </i>
  </rowItems>
  <colItems count="1">
    <i/>
  </colItems>
  <dataFields count="1">
    <dataField name="Average of Overall Score" fld="1" subtotal="average" baseField="0" baseItem="0" numFmtId="9"/>
  </dataFields>
  <formats count="3">
    <format dxfId="2">
      <pivotArea outline="0" collapsedLevelsAreSubtotals="1" fieldPosition="0"/>
    </format>
    <format dxfId="1">
      <pivotArea field="0" type="button" dataOnly="0" labelOnly="1" outline="0" axis="axisRow" fieldPosition="0"/>
    </format>
    <format dxfId="0">
      <pivotArea dataOnly="0" labelOnly="1" outline="0" axis="axisValues" fieldPosition="0"/>
    </format>
  </formats>
  <pivotHierarchies count="15">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caption="Average of Overall Score"/>
  </pivotHierarchies>
  <pivotTableStyleInfo name="PivotStyleLight16" showRowHeaders="1" showColHeaders="1" showRowStripes="0" showColStripes="0" showLastColumn="1"/>
  <rowHierarchiesUsage count="1">
    <rowHierarchyUsage hierarchyUsage="8"/>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Sheet5!$A$1:$C$72">
        <x15:activeTabTopLevelEntity name="[Range 2]"/>
      </x15:pivotTableUISettings>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C1D4C-0C27-410D-8F6D-DAC07325E1A7}" name="PivotTable2" cacheId="2" applyNumberFormats="0" applyBorderFormats="0" applyFontFormats="0" applyPatternFormats="0" applyAlignmentFormats="0" applyWidthHeightFormats="1" dataCaption="Values" grandTotalCaption="Overall Average" updatedVersion="8" minRefreshableVersion="3" useAutoFormatting="1" itemPrintTitles="1" createdVersion="8" indent="0" outline="1" outlineData="1" multipleFieldFilters="0" rowHeaderCaption="Focus Area">
  <location ref="A10:G15" firstHeaderRow="0" firstDataRow="1" firstDataCol="1"/>
  <pivotFields count="14">
    <pivotField showAll="0"/>
    <pivotField showAll="0"/>
    <pivotField numFmtId="164" showAll="0"/>
    <pivotField axis="axisRow" showAll="0">
      <items count="5">
        <item x="0"/>
        <item x="1"/>
        <item x="2"/>
        <item x="3"/>
        <item t="default"/>
      </items>
    </pivotField>
    <pivotField showAll="0"/>
    <pivotField dataField="1" showAll="0"/>
    <pivotField dataField="1" showAll="0"/>
    <pivotField dataField="1" showAll="0"/>
    <pivotField dataField="1" showAll="0"/>
    <pivotField dataField="1" showAll="0"/>
    <pivotField dataField="1" showAll="0"/>
    <pivotField numFmtId="10" showAll="0"/>
    <pivotField showAll="0"/>
    <pivotField showAll="0"/>
  </pivotFields>
  <rowFields count="1">
    <field x="3"/>
  </rowFields>
  <rowItems count="5">
    <i>
      <x/>
    </i>
    <i>
      <x v="1"/>
    </i>
    <i>
      <x v="2"/>
    </i>
    <i>
      <x v="3"/>
    </i>
    <i t="grand">
      <x/>
    </i>
  </rowItems>
  <colFields count="1">
    <field x="-2"/>
  </colFields>
  <colItems count="6">
    <i>
      <x/>
    </i>
    <i i="1">
      <x v="1"/>
    </i>
    <i i="2">
      <x v="2"/>
    </i>
    <i i="3">
      <x v="3"/>
    </i>
    <i i="4">
      <x v="4"/>
    </i>
    <i i="5">
      <x v="5"/>
    </i>
  </colItems>
  <dataFields count="6">
    <dataField name="Average of Need for the Project" fld="5" subtotal="average" baseField="3" baseItem="0"/>
    <dataField name="Average of Project Plan" fld="6" subtotal="average" baseField="3" baseItem="0"/>
    <dataField name="Average of Proposed Results" fld="7" subtotal="average" baseField="3" baseItem="0"/>
    <dataField name="Average of Capacity" fld="8" subtotal="average" baseField="3" baseItem="0"/>
    <dataField name="Average of Equity" fld="9" subtotal="average" baseField="3" baseItem="0"/>
    <dataField name="Average of Budget" fld="10" subtotal="average" baseField="3" baseItem="0"/>
  </dataFields>
  <formats count="5">
    <format dxfId="7">
      <pivotArea collapsedLevelsAreSubtotals="1" fieldPosition="0">
        <references count="1">
          <reference field="3" count="0"/>
        </references>
      </pivotArea>
    </format>
    <format dxfId="6">
      <pivotArea collapsedLevelsAreSubtotals="1" fieldPosition="0">
        <references count="1">
          <reference field="3" count="0"/>
        </references>
      </pivotArea>
    </format>
    <format dxfId="5">
      <pivotArea grandRow="1" outline="0" collapsedLevelsAreSubtotals="1" fieldPosition="0"/>
    </format>
    <format dxfId="4">
      <pivotArea grandRow="1" outline="0" collapsedLevelsAreSubtotals="1" fieldPosition="0"/>
    </format>
    <format dxfId="3">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B3A8201-7277-4BEB-8256-4EAAA092E27E}" name="PivotTable12" cacheId="0" applyNumberFormats="0" applyBorderFormats="0" applyFontFormats="0" applyPatternFormats="0" applyAlignmentFormats="0" applyWidthHeightFormats="1" dataCaption="Values" updatedVersion="8" minRefreshableVersion="3" itemPrintTitles="1" createdVersion="8" indent="0" outline="1" outlineData="1" multipleFieldFilters="0" chartFormat="8">
  <location ref="AI7:AJ23" firstHeaderRow="1" firstDataRow="1" firstDataCol="1"/>
  <pivotFields count="2">
    <pivotField axis="axisRow" allDrilled="1" subtotalTop="0" showAll="0" dataSourceSort="1" defaultSubtotal="0" defaultAttributeDrillState="1">
      <items count="15">
        <item x="0"/>
        <item x="1"/>
        <item x="2"/>
        <item x="3"/>
        <item x="4"/>
        <item x="5"/>
        <item x="6"/>
        <item x="7"/>
        <item x="8"/>
        <item x="9"/>
        <item x="10"/>
        <item x="11"/>
        <item x="12"/>
        <item x="13"/>
        <item x="14"/>
      </items>
    </pivotField>
    <pivotField dataField="1" subtotalTop="0" showAll="0" defaultSubtotal="0"/>
  </pivotFields>
  <rowFields count="1">
    <field x="0"/>
  </rowFields>
  <rowItems count="16">
    <i>
      <x/>
    </i>
    <i>
      <x v="1"/>
    </i>
    <i>
      <x v="2"/>
    </i>
    <i>
      <x v="3"/>
    </i>
    <i>
      <x v="4"/>
    </i>
    <i>
      <x v="5"/>
    </i>
    <i>
      <x v="6"/>
    </i>
    <i>
      <x v="7"/>
    </i>
    <i>
      <x v="8"/>
    </i>
    <i>
      <x v="9"/>
    </i>
    <i>
      <x v="10"/>
    </i>
    <i>
      <x v="11"/>
    </i>
    <i>
      <x v="12"/>
    </i>
    <i>
      <x v="13"/>
    </i>
    <i>
      <x v="14"/>
    </i>
    <i t="grand">
      <x/>
    </i>
  </rowItems>
  <colItems count="1">
    <i/>
  </colItems>
  <dataFields count="1">
    <dataField name="Sum of Requested" fld="1" baseField="0" baseItem="0" numFmtId="42"/>
  </dataFields>
  <chartFormats count="32">
    <chartFormat chart="1" format="1" series="1">
      <pivotArea type="data" outline="0" fieldPosition="0">
        <references count="1">
          <reference field="4294967294" count="1" selected="0">
            <x v="0"/>
          </reference>
        </references>
      </pivotArea>
    </chartFormat>
    <chartFormat chart="1" format="2">
      <pivotArea type="data" outline="0" fieldPosition="0">
        <references count="2">
          <reference field="4294967294" count="1" selected="0">
            <x v="0"/>
          </reference>
          <reference field="0" count="1" selected="0">
            <x v="0"/>
          </reference>
        </references>
      </pivotArea>
    </chartFormat>
    <chartFormat chart="1" format="3">
      <pivotArea type="data" outline="0" fieldPosition="0">
        <references count="2">
          <reference field="4294967294" count="1" selected="0">
            <x v="0"/>
          </reference>
          <reference field="0" count="1" selected="0">
            <x v="1"/>
          </reference>
        </references>
      </pivotArea>
    </chartFormat>
    <chartFormat chart="1" format="4">
      <pivotArea type="data" outline="0" fieldPosition="0">
        <references count="2">
          <reference field="4294967294" count="1" selected="0">
            <x v="0"/>
          </reference>
          <reference field="0" count="1" selected="0">
            <x v="2"/>
          </reference>
        </references>
      </pivotArea>
    </chartFormat>
    <chartFormat chart="1" format="5">
      <pivotArea type="data" outline="0" fieldPosition="0">
        <references count="2">
          <reference field="4294967294" count="1" selected="0">
            <x v="0"/>
          </reference>
          <reference field="0" count="1" selected="0">
            <x v="3"/>
          </reference>
        </references>
      </pivotArea>
    </chartFormat>
    <chartFormat chart="1" format="6">
      <pivotArea type="data" outline="0" fieldPosition="0">
        <references count="2">
          <reference field="4294967294" count="1" selected="0">
            <x v="0"/>
          </reference>
          <reference field="0" count="1" selected="0">
            <x v="4"/>
          </reference>
        </references>
      </pivotArea>
    </chartFormat>
    <chartFormat chart="1" format="7">
      <pivotArea type="data" outline="0" fieldPosition="0">
        <references count="2">
          <reference field="4294967294" count="1" selected="0">
            <x v="0"/>
          </reference>
          <reference field="0" count="1" selected="0">
            <x v="5"/>
          </reference>
        </references>
      </pivotArea>
    </chartFormat>
    <chartFormat chart="1" format="8">
      <pivotArea type="data" outline="0" fieldPosition="0">
        <references count="2">
          <reference field="4294967294" count="1" selected="0">
            <x v="0"/>
          </reference>
          <reference field="0" count="1" selected="0">
            <x v="6"/>
          </reference>
        </references>
      </pivotArea>
    </chartFormat>
    <chartFormat chart="1" format="9">
      <pivotArea type="data" outline="0" fieldPosition="0">
        <references count="2">
          <reference field="4294967294" count="1" selected="0">
            <x v="0"/>
          </reference>
          <reference field="0" count="1" selected="0">
            <x v="7"/>
          </reference>
        </references>
      </pivotArea>
    </chartFormat>
    <chartFormat chart="1" format="10">
      <pivotArea type="data" outline="0" fieldPosition="0">
        <references count="2">
          <reference field="4294967294" count="1" selected="0">
            <x v="0"/>
          </reference>
          <reference field="0" count="1" selected="0">
            <x v="8"/>
          </reference>
        </references>
      </pivotArea>
    </chartFormat>
    <chartFormat chart="1" format="11">
      <pivotArea type="data" outline="0" fieldPosition="0">
        <references count="2">
          <reference field="4294967294" count="1" selected="0">
            <x v="0"/>
          </reference>
          <reference field="0" count="1" selected="0">
            <x v="9"/>
          </reference>
        </references>
      </pivotArea>
    </chartFormat>
    <chartFormat chart="1" format="12">
      <pivotArea type="data" outline="0" fieldPosition="0">
        <references count="2">
          <reference field="4294967294" count="1" selected="0">
            <x v="0"/>
          </reference>
          <reference field="0" count="1" selected="0">
            <x v="10"/>
          </reference>
        </references>
      </pivotArea>
    </chartFormat>
    <chartFormat chart="1" format="13">
      <pivotArea type="data" outline="0" fieldPosition="0">
        <references count="2">
          <reference field="4294967294" count="1" selected="0">
            <x v="0"/>
          </reference>
          <reference field="0" count="1" selected="0">
            <x v="11"/>
          </reference>
        </references>
      </pivotArea>
    </chartFormat>
    <chartFormat chart="1" format="14">
      <pivotArea type="data" outline="0" fieldPosition="0">
        <references count="2">
          <reference field="4294967294" count="1" selected="0">
            <x v="0"/>
          </reference>
          <reference field="0" count="1" selected="0">
            <x v="12"/>
          </reference>
        </references>
      </pivotArea>
    </chartFormat>
    <chartFormat chart="1" format="15">
      <pivotArea type="data" outline="0" fieldPosition="0">
        <references count="2">
          <reference field="4294967294" count="1" selected="0">
            <x v="0"/>
          </reference>
          <reference field="0" count="1" selected="0">
            <x v="13"/>
          </reference>
        </references>
      </pivotArea>
    </chartFormat>
    <chartFormat chart="1" format="16">
      <pivotArea type="data" outline="0" fieldPosition="0">
        <references count="2">
          <reference field="4294967294" count="1" selected="0">
            <x v="0"/>
          </reference>
          <reference field="0" count="1" selected="0">
            <x v="14"/>
          </reference>
        </references>
      </pivotArea>
    </chartFormat>
    <chartFormat chart="3" format="33" series="1">
      <pivotArea type="data" outline="0" fieldPosition="0">
        <references count="1">
          <reference field="4294967294" count="1" selected="0">
            <x v="0"/>
          </reference>
        </references>
      </pivotArea>
    </chartFormat>
    <chartFormat chart="3" format="34">
      <pivotArea type="data" outline="0" fieldPosition="0">
        <references count="2">
          <reference field="4294967294" count="1" selected="0">
            <x v="0"/>
          </reference>
          <reference field="0" count="1" selected="0">
            <x v="0"/>
          </reference>
        </references>
      </pivotArea>
    </chartFormat>
    <chartFormat chart="3" format="35">
      <pivotArea type="data" outline="0" fieldPosition="0">
        <references count="2">
          <reference field="4294967294" count="1" selected="0">
            <x v="0"/>
          </reference>
          <reference field="0" count="1" selected="0">
            <x v="1"/>
          </reference>
        </references>
      </pivotArea>
    </chartFormat>
    <chartFormat chart="3" format="36">
      <pivotArea type="data" outline="0" fieldPosition="0">
        <references count="2">
          <reference field="4294967294" count="1" selected="0">
            <x v="0"/>
          </reference>
          <reference field="0" count="1" selected="0">
            <x v="2"/>
          </reference>
        </references>
      </pivotArea>
    </chartFormat>
    <chartFormat chart="3" format="37">
      <pivotArea type="data" outline="0" fieldPosition="0">
        <references count="2">
          <reference field="4294967294" count="1" selected="0">
            <x v="0"/>
          </reference>
          <reference field="0" count="1" selected="0">
            <x v="3"/>
          </reference>
        </references>
      </pivotArea>
    </chartFormat>
    <chartFormat chart="3" format="38">
      <pivotArea type="data" outline="0" fieldPosition="0">
        <references count="2">
          <reference field="4294967294" count="1" selected="0">
            <x v="0"/>
          </reference>
          <reference field="0" count="1" selected="0">
            <x v="4"/>
          </reference>
        </references>
      </pivotArea>
    </chartFormat>
    <chartFormat chart="3" format="39">
      <pivotArea type="data" outline="0" fieldPosition="0">
        <references count="2">
          <reference field="4294967294" count="1" selected="0">
            <x v="0"/>
          </reference>
          <reference field="0" count="1" selected="0">
            <x v="5"/>
          </reference>
        </references>
      </pivotArea>
    </chartFormat>
    <chartFormat chart="3" format="40">
      <pivotArea type="data" outline="0" fieldPosition="0">
        <references count="2">
          <reference field="4294967294" count="1" selected="0">
            <x v="0"/>
          </reference>
          <reference field="0" count="1" selected="0">
            <x v="6"/>
          </reference>
        </references>
      </pivotArea>
    </chartFormat>
    <chartFormat chart="3" format="41">
      <pivotArea type="data" outline="0" fieldPosition="0">
        <references count="2">
          <reference field="4294967294" count="1" selected="0">
            <x v="0"/>
          </reference>
          <reference field="0" count="1" selected="0">
            <x v="7"/>
          </reference>
        </references>
      </pivotArea>
    </chartFormat>
    <chartFormat chart="3" format="42">
      <pivotArea type="data" outline="0" fieldPosition="0">
        <references count="2">
          <reference field="4294967294" count="1" selected="0">
            <x v="0"/>
          </reference>
          <reference field="0" count="1" selected="0">
            <x v="8"/>
          </reference>
        </references>
      </pivotArea>
    </chartFormat>
    <chartFormat chart="3" format="43">
      <pivotArea type="data" outline="0" fieldPosition="0">
        <references count="2">
          <reference field="4294967294" count="1" selected="0">
            <x v="0"/>
          </reference>
          <reference field="0" count="1" selected="0">
            <x v="9"/>
          </reference>
        </references>
      </pivotArea>
    </chartFormat>
    <chartFormat chart="3" format="44">
      <pivotArea type="data" outline="0" fieldPosition="0">
        <references count="2">
          <reference field="4294967294" count="1" selected="0">
            <x v="0"/>
          </reference>
          <reference field="0" count="1" selected="0">
            <x v="10"/>
          </reference>
        </references>
      </pivotArea>
    </chartFormat>
    <chartFormat chart="3" format="45">
      <pivotArea type="data" outline="0" fieldPosition="0">
        <references count="2">
          <reference field="4294967294" count="1" selected="0">
            <x v="0"/>
          </reference>
          <reference field="0" count="1" selected="0">
            <x v="11"/>
          </reference>
        </references>
      </pivotArea>
    </chartFormat>
    <chartFormat chart="3" format="46">
      <pivotArea type="data" outline="0" fieldPosition="0">
        <references count="2">
          <reference field="4294967294" count="1" selected="0">
            <x v="0"/>
          </reference>
          <reference field="0" count="1" selected="0">
            <x v="12"/>
          </reference>
        </references>
      </pivotArea>
    </chartFormat>
    <chartFormat chart="3" format="47">
      <pivotArea type="data" outline="0" fieldPosition="0">
        <references count="2">
          <reference field="4294967294" count="1" selected="0">
            <x v="0"/>
          </reference>
          <reference field="0" count="1" selected="0">
            <x v="13"/>
          </reference>
        </references>
      </pivotArea>
    </chartFormat>
    <chartFormat chart="3" format="48">
      <pivotArea type="data" outline="0" fieldPosition="0">
        <references count="2">
          <reference field="4294967294" count="1" selected="0">
            <x v="0"/>
          </reference>
          <reference field="0" count="1" selected="0">
            <x v="14"/>
          </reference>
        </references>
      </pivotArea>
    </chartFormat>
  </chartFormats>
  <pivotHierarchies count="15">
    <pivotHierarchy dragToData="1"/>
    <pivotHierarchy dragToData="1"/>
    <pivotHierarchy dragToData="1"/>
    <pivotHierarchy dragToData="1"/>
    <pivotHierarchy dragToData="1"/>
    <pivotHierarchy multipleItemSelectionAllowed="1"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pivotHierarchy dragToData="1"/>
  </pivotHierarchies>
  <pivotTableStyleInfo name="PivotStyleLight16" showRowHeaders="1" showColHeaders="1" showRowStripes="0" showColStripes="0" showLastColumn="1"/>
  <rowHierarchiesUsage count="1">
    <rowHierarchyUsage hierarchyUsage="5"/>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sourceDataName="WorksheetConnection_Graphs!$AP$5:$AU$76">
        <x15:activeTabTopLevelEntity name="[Range]"/>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D20B4337-F2AF-41E0-AD1D-96FAA04EEA66}" sourceName="[Range].[Category]">
  <pivotTables>
    <pivotTable tabId="3" name="PivotTable12"/>
  </pivotTables>
  <data>
    <olap pivotCacheId="380120944">
      <levels count="2">
        <level uniqueName="[Range].[Category].[(All)]" sourceCaption="(All)" count="0"/>
        <level uniqueName="[Range].[Category].[Category]" sourceCaption="Category" count="15">
          <ranges>
            <range startItem="0">
              <i n="[Range].[Category].&amp;[Adult Education]" c="Adult Education"/>
              <i n="[Range].[Category].&amp;[Air Quality]" c="Air Quality"/>
              <i n="[Range].[Category].&amp;[Basic Needs]" c="Basic Needs"/>
              <i n="[Range].[Category].&amp;[Energy Conservation]" c="Energy Conservation"/>
              <i n="[Range].[Category].&amp;[Financial Well-Being]" c="Financial Well-Being"/>
              <i n="[Range].[Category].&amp;[Food]" c="Food"/>
              <i n="[Range].[Category].&amp;[Health]" c="Health"/>
              <i n="[Range].[Category].&amp;[K-12 Education]" c="K-12 Education"/>
              <i n="[Range].[Category].&amp;[Legal]" c="Legal"/>
              <i n="[Range].[Category].&amp;[Mental Health]" c="Mental Health"/>
              <i n="[Range].[Category].&amp;[Safety]" c="Safety"/>
              <i n="[Range].[Category].&amp;[Small Business]" c="Small Business"/>
              <i n="[Range].[Category].&amp;[Soil &amp; Water Quality]" c="Soil &amp; Water Quality"/>
              <i n="[Range].[Category].&amp;[Wellness]" c="Wellness"/>
              <i n="[Range].[Category].&amp;[Workforce]" c="Workforce"/>
            </range>
          </ranges>
        </level>
      </levels>
      <selections count="1">
        <selection n="[Range].[Category].[All]"/>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4E63BAD8-6334-4436-B460-50C848613429}" cache="Slicer_Category" caption="Category" level="1" rowHeight="220133"/>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
  <sheetViews>
    <sheetView tabSelected="1" zoomScale="130" zoomScaleNormal="130" workbookViewId="0">
      <selection activeCell="B14" sqref="B14"/>
    </sheetView>
  </sheetViews>
  <sheetFormatPr defaultRowHeight="12.5" x14ac:dyDescent="0.25"/>
  <cols>
    <col min="1" max="1" width="63.26953125" customWidth="1"/>
    <col min="2" max="2" width="12.81640625" customWidth="1"/>
    <col min="3" max="3" width="14" bestFit="1" customWidth="1"/>
    <col min="4" max="4" width="11.1796875" style="15" customWidth="1"/>
    <col min="5" max="5" width="14.1796875" style="15" customWidth="1"/>
    <col min="6" max="6" width="12.54296875" customWidth="1"/>
    <col min="7" max="7" width="13.26953125" customWidth="1"/>
    <col min="8" max="8" width="14" bestFit="1" customWidth="1"/>
    <col min="9" max="9" width="9.7265625" customWidth="1"/>
    <col min="10" max="10" width="9.81640625" customWidth="1"/>
  </cols>
  <sheetData>
    <row r="1" spans="1:9" ht="18" x14ac:dyDescent="0.25">
      <c r="A1" s="16" t="s">
        <v>189</v>
      </c>
      <c r="B1" s="16"/>
      <c r="H1" s="17" t="s">
        <v>229</v>
      </c>
    </row>
    <row r="2" spans="1:9" ht="15" customHeight="1" x14ac:dyDescent="0.25">
      <c r="A2" s="46"/>
      <c r="B2" s="46"/>
      <c r="H2" t="s">
        <v>220</v>
      </c>
      <c r="I2" s="51">
        <v>150000</v>
      </c>
    </row>
    <row r="3" spans="1:9" ht="26" x14ac:dyDescent="0.25">
      <c r="A3" s="62" t="s">
        <v>3</v>
      </c>
      <c r="B3" s="63" t="s">
        <v>201</v>
      </c>
      <c r="C3" s="67" t="s">
        <v>200</v>
      </c>
      <c r="D3" s="68" t="s">
        <v>190</v>
      </c>
      <c r="E3" s="64" t="s">
        <v>312</v>
      </c>
      <c r="F3" s="68" t="s">
        <v>311</v>
      </c>
      <c r="H3" t="s">
        <v>221</v>
      </c>
      <c r="I3" s="51">
        <v>5000</v>
      </c>
    </row>
    <row r="4" spans="1:9" x14ac:dyDescent="0.25">
      <c r="A4" s="60" t="s">
        <v>173</v>
      </c>
      <c r="B4" s="61">
        <v>358800</v>
      </c>
      <c r="C4" s="69">
        <v>8</v>
      </c>
      <c r="D4" s="70">
        <v>13</v>
      </c>
      <c r="E4" s="66">
        <v>708906</v>
      </c>
      <c r="F4" s="72">
        <f>C4/D4</f>
        <v>0.61538461538461542</v>
      </c>
      <c r="H4" t="s">
        <v>222</v>
      </c>
      <c r="I4" s="51">
        <v>35000</v>
      </c>
    </row>
    <row r="5" spans="1:9" ht="14.25" customHeight="1" x14ac:dyDescent="0.25">
      <c r="A5" s="60" t="s">
        <v>176</v>
      </c>
      <c r="B5" s="61">
        <v>35156</v>
      </c>
      <c r="C5" s="69">
        <v>2</v>
      </c>
      <c r="D5" s="70">
        <v>6</v>
      </c>
      <c r="E5" s="66">
        <v>284896</v>
      </c>
      <c r="F5" s="72">
        <f>C5/D5</f>
        <v>0.33333333333333331</v>
      </c>
      <c r="H5" t="s">
        <v>223</v>
      </c>
      <c r="I5" s="51">
        <v>45843.830985915491</v>
      </c>
    </row>
    <row r="6" spans="1:9" ht="14.25" customHeight="1" x14ac:dyDescent="0.25">
      <c r="A6" s="60" t="s">
        <v>174</v>
      </c>
      <c r="B6" s="61">
        <v>311388.79999999999</v>
      </c>
      <c r="C6" s="69">
        <v>9</v>
      </c>
      <c r="D6" s="70">
        <v>40</v>
      </c>
      <c r="E6" s="66">
        <v>1755965</v>
      </c>
      <c r="F6" s="72">
        <f>C6/D6</f>
        <v>0.22500000000000001</v>
      </c>
    </row>
    <row r="7" spans="1:9" ht="14.25" customHeight="1" x14ac:dyDescent="0.25">
      <c r="A7" s="60" t="s">
        <v>175</v>
      </c>
      <c r="B7" s="61">
        <v>194600</v>
      </c>
      <c r="C7" s="69">
        <v>4</v>
      </c>
      <c r="D7" s="70">
        <v>12</v>
      </c>
      <c r="E7" s="66">
        <v>505145</v>
      </c>
      <c r="F7" s="72">
        <f>C7/D7</f>
        <v>0.33333333333333331</v>
      </c>
    </row>
    <row r="8" spans="1:9" ht="10.5" customHeight="1" thickBot="1" x14ac:dyDescent="0.3">
      <c r="A8" s="60" t="s">
        <v>218</v>
      </c>
      <c r="B8" s="61">
        <v>899944.8</v>
      </c>
      <c r="C8" s="69">
        <v>23</v>
      </c>
      <c r="D8" s="71">
        <f>SUM(D4:D7)</f>
        <v>71</v>
      </c>
      <c r="E8" s="65">
        <f>SUM(E4:E7)</f>
        <v>3254912</v>
      </c>
      <c r="F8" s="73"/>
      <c r="G8" s="50"/>
    </row>
    <row r="9" spans="1:9" ht="14.25" customHeight="1" x14ac:dyDescent="0.25">
      <c r="A9" s="21"/>
      <c r="B9" s="21"/>
      <c r="C9" s="38"/>
      <c r="D9" s="45"/>
      <c r="H9" s="77" t="s">
        <v>191</v>
      </c>
      <c r="I9" s="78"/>
    </row>
    <row r="10" spans="1:9" ht="37.5" customHeight="1" x14ac:dyDescent="0.25">
      <c r="A10" s="54" t="s">
        <v>187</v>
      </c>
      <c r="B10" s="55" t="s">
        <v>238</v>
      </c>
      <c r="C10" s="54" t="s">
        <v>186</v>
      </c>
      <c r="D10" s="18" t="s">
        <v>185</v>
      </c>
      <c r="E10" s="56" t="s">
        <v>188</v>
      </c>
      <c r="F10" s="17" t="s">
        <v>3</v>
      </c>
      <c r="G10" s="17" t="s">
        <v>177</v>
      </c>
      <c r="H10" s="36" t="s">
        <v>192</v>
      </c>
      <c r="I10" s="37" t="s">
        <v>193</v>
      </c>
    </row>
    <row r="11" spans="1:9" ht="14.25" customHeight="1" x14ac:dyDescent="0.25">
      <c r="A11" s="7" t="s">
        <v>184</v>
      </c>
      <c r="B11" s="7" t="s">
        <v>313</v>
      </c>
      <c r="C11" s="9">
        <v>30000</v>
      </c>
      <c r="D11" s="11">
        <v>0.92962962962962969</v>
      </c>
      <c r="E11" s="12">
        <v>9</v>
      </c>
      <c r="F11" s="2" t="s">
        <v>173</v>
      </c>
      <c r="G11" s="2" t="s">
        <v>158</v>
      </c>
      <c r="H11" s="24">
        <f>C11*I11</f>
        <v>30000</v>
      </c>
      <c r="I11" s="25">
        <v>1</v>
      </c>
    </row>
    <row r="12" spans="1:9" x14ac:dyDescent="0.25">
      <c r="A12" s="8" t="s">
        <v>28</v>
      </c>
      <c r="B12" s="8"/>
      <c r="C12" s="10">
        <v>40000</v>
      </c>
      <c r="D12" s="19">
        <v>0.92592592592592604</v>
      </c>
      <c r="E12" s="14">
        <v>8</v>
      </c>
      <c r="F12" s="2" t="s">
        <v>173</v>
      </c>
      <c r="G12" s="2" t="s">
        <v>169</v>
      </c>
      <c r="H12" s="24">
        <f>C12*I12</f>
        <v>40000</v>
      </c>
      <c r="I12" s="25">
        <v>1</v>
      </c>
    </row>
    <row r="13" spans="1:9" x14ac:dyDescent="0.25">
      <c r="A13" s="8" t="s">
        <v>84</v>
      </c>
      <c r="B13" s="75">
        <v>50000</v>
      </c>
      <c r="C13" s="20">
        <v>125000</v>
      </c>
      <c r="D13" s="13">
        <v>0.91851851851851862</v>
      </c>
      <c r="E13" s="14">
        <v>9</v>
      </c>
      <c r="F13" s="2" t="s">
        <v>173</v>
      </c>
      <c r="G13" s="2" t="s">
        <v>158</v>
      </c>
      <c r="H13" s="26">
        <f>80000*I13</f>
        <v>80000</v>
      </c>
      <c r="I13" s="25">
        <v>1</v>
      </c>
    </row>
    <row r="14" spans="1:9" x14ac:dyDescent="0.25">
      <c r="A14" s="8" t="s">
        <v>98</v>
      </c>
      <c r="B14" s="8"/>
      <c r="C14" s="10">
        <v>44600</v>
      </c>
      <c r="D14" s="13">
        <v>0.91111111111111098</v>
      </c>
      <c r="E14" s="14">
        <v>9</v>
      </c>
      <c r="F14" s="2" t="s">
        <v>175</v>
      </c>
      <c r="G14" s="2" t="s">
        <v>171</v>
      </c>
      <c r="H14" s="24">
        <f t="shared" ref="H14:H35" si="0">C14*I14</f>
        <v>44600</v>
      </c>
      <c r="I14" s="25">
        <v>1</v>
      </c>
    </row>
    <row r="15" spans="1:9" x14ac:dyDescent="0.25">
      <c r="A15" s="8" t="s">
        <v>110</v>
      </c>
      <c r="B15" s="74" t="s">
        <v>313</v>
      </c>
      <c r="C15" s="10">
        <v>20000</v>
      </c>
      <c r="D15" s="13">
        <v>0.90740740740740755</v>
      </c>
      <c r="E15" s="14">
        <v>9</v>
      </c>
      <c r="F15" s="2" t="s">
        <v>174</v>
      </c>
      <c r="G15" s="2" t="s">
        <v>165</v>
      </c>
      <c r="H15" s="24">
        <f t="shared" si="0"/>
        <v>20000</v>
      </c>
      <c r="I15" s="25">
        <v>1</v>
      </c>
    </row>
    <row r="16" spans="1:9" x14ac:dyDescent="0.25">
      <c r="A16" s="8" t="s">
        <v>59</v>
      </c>
      <c r="B16" s="75">
        <v>12500</v>
      </c>
      <c r="C16" s="10">
        <v>25000</v>
      </c>
      <c r="D16" s="13">
        <v>0.90740740740740755</v>
      </c>
      <c r="E16" s="14">
        <v>9</v>
      </c>
      <c r="F16" s="2" t="s">
        <v>174</v>
      </c>
      <c r="G16" s="2" t="s">
        <v>165</v>
      </c>
      <c r="H16" s="24">
        <f t="shared" si="0"/>
        <v>25000</v>
      </c>
      <c r="I16" s="25">
        <v>1</v>
      </c>
    </row>
    <row r="17" spans="1:9" x14ac:dyDescent="0.25">
      <c r="A17" s="8" t="s">
        <v>122</v>
      </c>
      <c r="B17" s="8" t="s">
        <v>313</v>
      </c>
      <c r="C17" s="10">
        <v>11156</v>
      </c>
      <c r="D17" s="13">
        <v>0.90740740740740733</v>
      </c>
      <c r="E17" s="14">
        <v>9</v>
      </c>
      <c r="F17" s="2" t="s">
        <v>176</v>
      </c>
      <c r="G17" s="2" t="s">
        <v>170</v>
      </c>
      <c r="H17" s="24">
        <f t="shared" si="0"/>
        <v>11156</v>
      </c>
      <c r="I17" s="25">
        <v>1</v>
      </c>
    </row>
    <row r="18" spans="1:9" x14ac:dyDescent="0.25">
      <c r="A18" s="8" t="s">
        <v>82</v>
      </c>
      <c r="B18" s="74" t="s">
        <v>313</v>
      </c>
      <c r="C18" s="10">
        <v>35000</v>
      </c>
      <c r="D18" s="13">
        <v>0.90370370370370368</v>
      </c>
      <c r="E18" s="14">
        <v>9</v>
      </c>
      <c r="F18" s="2" t="s">
        <v>174</v>
      </c>
      <c r="G18" s="2" t="s">
        <v>165</v>
      </c>
      <c r="H18" s="24">
        <f t="shared" si="0"/>
        <v>35000</v>
      </c>
      <c r="I18" s="25">
        <v>1</v>
      </c>
    </row>
    <row r="19" spans="1:9" x14ac:dyDescent="0.25">
      <c r="A19" s="8" t="s">
        <v>24</v>
      </c>
      <c r="B19" s="8" t="s">
        <v>313</v>
      </c>
      <c r="C19" s="10">
        <v>50000</v>
      </c>
      <c r="D19" s="13">
        <v>0.90370370370370368</v>
      </c>
      <c r="E19" s="14">
        <v>9</v>
      </c>
      <c r="F19" s="2" t="s">
        <v>173</v>
      </c>
      <c r="G19" s="2" t="s">
        <v>158</v>
      </c>
      <c r="H19" s="24">
        <f t="shared" si="0"/>
        <v>50000</v>
      </c>
      <c r="I19" s="25">
        <v>1</v>
      </c>
    </row>
    <row r="20" spans="1:9" x14ac:dyDescent="0.25">
      <c r="A20" s="8" t="s">
        <v>67</v>
      </c>
      <c r="B20" s="75">
        <v>47500</v>
      </c>
      <c r="C20" s="10">
        <v>70000</v>
      </c>
      <c r="D20" s="13">
        <v>0.89999999999999991</v>
      </c>
      <c r="E20" s="14">
        <v>8</v>
      </c>
      <c r="F20" s="2" t="s">
        <v>175</v>
      </c>
      <c r="G20" s="2" t="s">
        <v>160</v>
      </c>
      <c r="H20" s="24">
        <f t="shared" si="0"/>
        <v>70000</v>
      </c>
      <c r="I20" s="25">
        <v>1</v>
      </c>
    </row>
    <row r="21" spans="1:9" x14ac:dyDescent="0.25">
      <c r="A21" s="8" t="s">
        <v>48</v>
      </c>
      <c r="B21" s="8" t="s">
        <v>313</v>
      </c>
      <c r="C21" s="10">
        <v>20000</v>
      </c>
      <c r="D21" s="13">
        <v>0.89999999999999991</v>
      </c>
      <c r="E21" s="14">
        <v>9</v>
      </c>
      <c r="F21" s="2" t="s">
        <v>174</v>
      </c>
      <c r="G21" s="2" t="s">
        <v>159</v>
      </c>
      <c r="H21" s="24">
        <f t="shared" si="0"/>
        <v>20000</v>
      </c>
      <c r="I21" s="25">
        <v>1</v>
      </c>
    </row>
    <row r="22" spans="1:9" x14ac:dyDescent="0.25">
      <c r="A22" s="8" t="s">
        <v>179</v>
      </c>
      <c r="B22" s="8"/>
      <c r="C22" s="10">
        <v>30000</v>
      </c>
      <c r="D22" s="13">
        <v>0.89629629629629648</v>
      </c>
      <c r="E22" s="14">
        <v>9</v>
      </c>
      <c r="F22" s="2" t="s">
        <v>173</v>
      </c>
      <c r="G22" s="2" t="s">
        <v>158</v>
      </c>
      <c r="H22" s="24">
        <f t="shared" si="0"/>
        <v>24000</v>
      </c>
      <c r="I22" s="25">
        <v>0.8</v>
      </c>
    </row>
    <row r="23" spans="1:9" x14ac:dyDescent="0.25">
      <c r="A23" s="8" t="s">
        <v>182</v>
      </c>
      <c r="B23" s="8" t="s">
        <v>313</v>
      </c>
      <c r="C23" s="10">
        <v>80000</v>
      </c>
      <c r="D23" s="13">
        <v>0.89629629629629648</v>
      </c>
      <c r="E23" s="14">
        <v>9</v>
      </c>
      <c r="F23" s="2" t="s">
        <v>175</v>
      </c>
      <c r="G23" s="2" t="s">
        <v>167</v>
      </c>
      <c r="H23" s="24">
        <f t="shared" si="0"/>
        <v>64000</v>
      </c>
      <c r="I23" s="25">
        <v>0.8</v>
      </c>
    </row>
    <row r="24" spans="1:9" x14ac:dyDescent="0.25">
      <c r="A24" s="8" t="s">
        <v>137</v>
      </c>
      <c r="B24" s="8"/>
      <c r="C24" s="10">
        <v>30000</v>
      </c>
      <c r="D24" s="19">
        <v>0.8925925925925926</v>
      </c>
      <c r="E24" s="14">
        <v>8</v>
      </c>
      <c r="F24" s="2" t="s">
        <v>176</v>
      </c>
      <c r="G24" s="2" t="s">
        <v>170</v>
      </c>
      <c r="H24" s="24">
        <f t="shared" si="0"/>
        <v>24000</v>
      </c>
      <c r="I24" s="25">
        <v>0.8</v>
      </c>
    </row>
    <row r="25" spans="1:9" x14ac:dyDescent="0.25">
      <c r="A25" s="8" t="s">
        <v>42</v>
      </c>
      <c r="B25" s="75">
        <v>19500</v>
      </c>
      <c r="C25" s="10">
        <v>30000</v>
      </c>
      <c r="D25" s="13">
        <v>0.8925925925925926</v>
      </c>
      <c r="E25" s="14">
        <v>8</v>
      </c>
      <c r="F25" s="2" t="s">
        <v>174</v>
      </c>
      <c r="G25" s="2" t="s">
        <v>165</v>
      </c>
      <c r="H25" s="24">
        <f t="shared" si="0"/>
        <v>24000</v>
      </c>
      <c r="I25" s="25">
        <v>0.8</v>
      </c>
    </row>
    <row r="26" spans="1:9" x14ac:dyDescent="0.25">
      <c r="A26" s="8" t="s">
        <v>65</v>
      </c>
      <c r="B26" s="8"/>
      <c r="C26" s="10">
        <v>74236</v>
      </c>
      <c r="D26" s="13">
        <v>0.88888888888888906</v>
      </c>
      <c r="E26" s="14">
        <v>9</v>
      </c>
      <c r="F26" s="2" t="s">
        <v>174</v>
      </c>
      <c r="G26" s="2" t="s">
        <v>166</v>
      </c>
      <c r="H26" s="24">
        <f t="shared" si="0"/>
        <v>59388.800000000003</v>
      </c>
      <c r="I26" s="25">
        <v>0.8</v>
      </c>
    </row>
    <row r="27" spans="1:9" x14ac:dyDescent="0.25">
      <c r="A27" s="8" t="s">
        <v>80</v>
      </c>
      <c r="B27" s="8"/>
      <c r="C27" s="10">
        <v>75000</v>
      </c>
      <c r="D27" s="13">
        <v>0.88518518518518519</v>
      </c>
      <c r="E27" s="14">
        <v>9</v>
      </c>
      <c r="F27" s="2" t="s">
        <v>173</v>
      </c>
      <c r="G27" s="2" t="s">
        <v>158</v>
      </c>
      <c r="H27" s="24">
        <f t="shared" si="0"/>
        <v>60000</v>
      </c>
      <c r="I27" s="25">
        <v>0.8</v>
      </c>
    </row>
    <row r="28" spans="1:9" x14ac:dyDescent="0.25">
      <c r="A28" s="8" t="s">
        <v>22</v>
      </c>
      <c r="B28" s="8" t="s">
        <v>313</v>
      </c>
      <c r="C28" s="10">
        <v>20000</v>
      </c>
      <c r="D28" s="13">
        <v>0.87777777777777777</v>
      </c>
      <c r="E28" s="14">
        <v>9</v>
      </c>
      <c r="F28" s="2" t="s">
        <v>175</v>
      </c>
      <c r="G28" s="2" t="s">
        <v>171</v>
      </c>
      <c r="H28" s="24">
        <f t="shared" si="0"/>
        <v>16000</v>
      </c>
      <c r="I28" s="25">
        <v>0.8</v>
      </c>
    </row>
    <row r="29" spans="1:9" x14ac:dyDescent="0.25">
      <c r="A29" s="8" t="s">
        <v>181</v>
      </c>
      <c r="B29" s="8" t="s">
        <v>313</v>
      </c>
      <c r="C29" s="10">
        <v>80000</v>
      </c>
      <c r="D29" s="13">
        <v>0.87777777777777777</v>
      </c>
      <c r="E29" s="14">
        <v>7</v>
      </c>
      <c r="F29" s="2" t="s">
        <v>174</v>
      </c>
      <c r="G29" s="2" t="s">
        <v>161</v>
      </c>
      <c r="H29" s="24">
        <f t="shared" si="0"/>
        <v>64000</v>
      </c>
      <c r="I29" s="25">
        <v>0.8</v>
      </c>
    </row>
    <row r="30" spans="1:9" x14ac:dyDescent="0.25">
      <c r="A30" s="8" t="s">
        <v>96</v>
      </c>
      <c r="B30" s="8" t="s">
        <v>313</v>
      </c>
      <c r="C30" s="10">
        <v>60000</v>
      </c>
      <c r="D30" s="13">
        <v>0.874074074074074</v>
      </c>
      <c r="E30" s="14">
        <v>9</v>
      </c>
      <c r="F30" s="2" t="s">
        <v>174</v>
      </c>
      <c r="G30" s="2" t="s">
        <v>165</v>
      </c>
      <c r="H30" s="24">
        <f t="shared" si="0"/>
        <v>48000</v>
      </c>
      <c r="I30" s="25">
        <v>0.8</v>
      </c>
    </row>
    <row r="31" spans="1:9" x14ac:dyDescent="0.25">
      <c r="A31" s="8" t="s">
        <v>92</v>
      </c>
      <c r="B31" s="8"/>
      <c r="C31" s="10">
        <v>60000</v>
      </c>
      <c r="D31" s="13">
        <v>0.874074074074074</v>
      </c>
      <c r="E31" s="14">
        <v>8</v>
      </c>
      <c r="F31" s="2" t="s">
        <v>173</v>
      </c>
      <c r="G31" s="2" t="s">
        <v>169</v>
      </c>
      <c r="H31" s="24">
        <f t="shared" si="0"/>
        <v>48000</v>
      </c>
      <c r="I31" s="25">
        <v>0.8</v>
      </c>
    </row>
    <row r="32" spans="1:9" x14ac:dyDescent="0.25">
      <c r="A32" s="8" t="s">
        <v>20</v>
      </c>
      <c r="B32" s="8" t="s">
        <v>313</v>
      </c>
      <c r="C32" s="10">
        <v>20000</v>
      </c>
      <c r="D32" s="13">
        <v>0.87037037037037046</v>
      </c>
      <c r="E32" s="14">
        <v>9</v>
      </c>
      <c r="F32" s="2" t="s">
        <v>174</v>
      </c>
      <c r="G32" s="2" t="s">
        <v>163</v>
      </c>
      <c r="H32" s="24">
        <f t="shared" si="0"/>
        <v>16000</v>
      </c>
      <c r="I32" s="25">
        <v>0.8</v>
      </c>
    </row>
    <row r="33" spans="1:9" x14ac:dyDescent="0.25">
      <c r="A33" s="8" t="s">
        <v>78</v>
      </c>
      <c r="B33" s="75">
        <v>35600</v>
      </c>
      <c r="C33" s="10">
        <v>33500</v>
      </c>
      <c r="D33" s="13">
        <v>0.87037037037037046</v>
      </c>
      <c r="E33" s="14">
        <v>9</v>
      </c>
      <c r="F33" s="2" t="s">
        <v>173</v>
      </c>
      <c r="G33" s="2" t="s">
        <v>158</v>
      </c>
      <c r="H33" s="24">
        <f t="shared" si="0"/>
        <v>26800</v>
      </c>
      <c r="I33" s="25">
        <v>0.8</v>
      </c>
    </row>
    <row r="34" spans="1:9" x14ac:dyDescent="0.25">
      <c r="A34" s="8" t="s">
        <v>50</v>
      </c>
      <c r="B34" s="75">
        <v>13703</v>
      </c>
      <c r="C34" s="10">
        <v>12006</v>
      </c>
      <c r="D34" s="13">
        <v>0.8666666666666667</v>
      </c>
      <c r="E34" s="14">
        <v>8</v>
      </c>
      <c r="F34" s="2" t="s">
        <v>173</v>
      </c>
      <c r="G34" s="2" t="s">
        <v>158</v>
      </c>
      <c r="H34" s="24">
        <f t="shared" si="0"/>
        <v>0</v>
      </c>
      <c r="I34" s="25">
        <v>0</v>
      </c>
    </row>
    <row r="35" spans="1:9" x14ac:dyDescent="0.25">
      <c r="A35" s="8" t="s">
        <v>46</v>
      </c>
      <c r="B35" s="8"/>
      <c r="C35" s="10">
        <v>20000</v>
      </c>
      <c r="D35" s="13">
        <v>0.8666666666666667</v>
      </c>
      <c r="E35" s="14">
        <v>8</v>
      </c>
      <c r="F35" s="2" t="s">
        <v>174</v>
      </c>
      <c r="G35" s="2" t="s">
        <v>162</v>
      </c>
      <c r="H35" s="24">
        <f t="shared" si="0"/>
        <v>0</v>
      </c>
      <c r="I35" s="25">
        <v>0</v>
      </c>
    </row>
    <row r="36" spans="1:9" x14ac:dyDescent="0.25">
      <c r="A36" s="8" t="s">
        <v>63</v>
      </c>
      <c r="B36" s="75" t="s">
        <v>313</v>
      </c>
      <c r="C36" s="10">
        <v>40000</v>
      </c>
      <c r="D36" s="13">
        <v>0.86296296296296282</v>
      </c>
      <c r="E36" s="14">
        <v>8</v>
      </c>
      <c r="F36" s="2" t="s">
        <v>174</v>
      </c>
      <c r="G36" s="2" t="s">
        <v>164</v>
      </c>
      <c r="H36" s="24">
        <f t="shared" ref="H36:H81" si="1">C36*I36</f>
        <v>0</v>
      </c>
      <c r="I36" s="25">
        <v>0</v>
      </c>
    </row>
    <row r="37" spans="1:9" x14ac:dyDescent="0.25">
      <c r="A37" s="8" t="s">
        <v>100</v>
      </c>
      <c r="B37" s="8"/>
      <c r="C37" s="10">
        <v>78823</v>
      </c>
      <c r="D37" s="13">
        <v>0.85925925925925917</v>
      </c>
      <c r="E37" s="14">
        <v>8</v>
      </c>
      <c r="F37" s="2" t="s">
        <v>174</v>
      </c>
      <c r="G37" s="2" t="s">
        <v>159</v>
      </c>
      <c r="H37" s="24">
        <f t="shared" si="1"/>
        <v>0</v>
      </c>
      <c r="I37" s="25">
        <v>0</v>
      </c>
    </row>
    <row r="38" spans="1:9" x14ac:dyDescent="0.25">
      <c r="A38" s="8" t="s">
        <v>86</v>
      </c>
      <c r="B38" s="8" t="s">
        <v>313</v>
      </c>
      <c r="C38" s="10">
        <v>35000</v>
      </c>
      <c r="D38" s="13">
        <v>0.85185185185185197</v>
      </c>
      <c r="E38" s="14">
        <v>8</v>
      </c>
      <c r="F38" s="2" t="s">
        <v>175</v>
      </c>
      <c r="G38" s="2" t="s">
        <v>160</v>
      </c>
      <c r="H38" s="24">
        <f t="shared" si="1"/>
        <v>0</v>
      </c>
      <c r="I38" s="25">
        <v>0</v>
      </c>
    </row>
    <row r="39" spans="1:9" x14ac:dyDescent="0.25">
      <c r="A39" s="8" t="s">
        <v>133</v>
      </c>
      <c r="B39" s="8"/>
      <c r="C39" s="10">
        <v>80000</v>
      </c>
      <c r="D39" s="13">
        <v>0.85185185185185186</v>
      </c>
      <c r="E39" s="14">
        <v>7</v>
      </c>
      <c r="F39" s="2" t="s">
        <v>173</v>
      </c>
      <c r="G39" s="2" t="s">
        <v>158</v>
      </c>
      <c r="H39" s="24">
        <f t="shared" si="1"/>
        <v>0</v>
      </c>
      <c r="I39" s="25">
        <v>0</v>
      </c>
    </row>
    <row r="40" spans="1:9" x14ac:dyDescent="0.25">
      <c r="A40" s="8" t="s">
        <v>102</v>
      </c>
      <c r="B40" s="75">
        <v>32500</v>
      </c>
      <c r="C40" s="10">
        <v>80000</v>
      </c>
      <c r="D40" s="13">
        <v>0.85185185185185186</v>
      </c>
      <c r="E40" s="14">
        <v>8</v>
      </c>
      <c r="F40" s="2" t="s">
        <v>174</v>
      </c>
      <c r="G40" s="2" t="s">
        <v>159</v>
      </c>
      <c r="H40" s="24">
        <f t="shared" si="1"/>
        <v>0</v>
      </c>
      <c r="I40" s="25">
        <v>0</v>
      </c>
    </row>
    <row r="41" spans="1:9" x14ac:dyDescent="0.25">
      <c r="A41" s="8" t="s">
        <v>135</v>
      </c>
      <c r="B41" s="8"/>
      <c r="C41" s="10">
        <v>46080</v>
      </c>
      <c r="D41" s="13">
        <v>0.85185185185185186</v>
      </c>
      <c r="E41" s="14">
        <v>8</v>
      </c>
      <c r="F41" s="2" t="s">
        <v>174</v>
      </c>
      <c r="G41" s="2" t="s">
        <v>164</v>
      </c>
      <c r="H41" s="24">
        <f t="shared" si="1"/>
        <v>0</v>
      </c>
      <c r="I41" s="25">
        <v>0</v>
      </c>
    </row>
    <row r="42" spans="1:9" x14ac:dyDescent="0.25">
      <c r="A42" s="8" t="s">
        <v>106</v>
      </c>
      <c r="B42" s="75">
        <v>20000</v>
      </c>
      <c r="C42" s="10">
        <v>25000</v>
      </c>
      <c r="D42" s="13">
        <v>0.84814814814814821</v>
      </c>
      <c r="E42" s="14">
        <v>8</v>
      </c>
      <c r="F42" s="2" t="s">
        <v>174</v>
      </c>
      <c r="G42" s="2" t="s">
        <v>162</v>
      </c>
      <c r="H42" s="24">
        <f t="shared" si="1"/>
        <v>0</v>
      </c>
      <c r="I42" s="25">
        <v>0</v>
      </c>
    </row>
    <row r="43" spans="1:9" x14ac:dyDescent="0.25">
      <c r="A43" s="8" t="s">
        <v>112</v>
      </c>
      <c r="B43" s="8" t="s">
        <v>313</v>
      </c>
      <c r="C43" s="10">
        <v>35000</v>
      </c>
      <c r="D43" s="13">
        <v>0.84814814814814821</v>
      </c>
      <c r="E43" s="14">
        <v>8</v>
      </c>
      <c r="F43" s="2" t="s">
        <v>174</v>
      </c>
      <c r="G43" s="2" t="s">
        <v>166</v>
      </c>
      <c r="H43" s="24">
        <f t="shared" si="1"/>
        <v>0</v>
      </c>
      <c r="I43" s="25">
        <v>0</v>
      </c>
    </row>
    <row r="44" spans="1:9" x14ac:dyDescent="0.25">
      <c r="A44" s="8" t="s">
        <v>180</v>
      </c>
      <c r="B44" s="8"/>
      <c r="C44" s="10">
        <v>30000</v>
      </c>
      <c r="D44" s="13">
        <v>0.8481481481481481</v>
      </c>
      <c r="E44" s="14">
        <v>9</v>
      </c>
      <c r="F44" s="2" t="s">
        <v>174</v>
      </c>
      <c r="G44" s="2" t="s">
        <v>164</v>
      </c>
      <c r="H44" s="24">
        <f t="shared" si="1"/>
        <v>0</v>
      </c>
      <c r="I44" s="25">
        <v>0</v>
      </c>
    </row>
    <row r="45" spans="1:9" x14ac:dyDescent="0.25">
      <c r="A45" s="8" t="s">
        <v>143</v>
      </c>
      <c r="B45" s="8"/>
      <c r="C45" s="10">
        <v>15240</v>
      </c>
      <c r="D45" s="13">
        <v>0.8481481481481481</v>
      </c>
      <c r="E45" s="14">
        <v>9</v>
      </c>
      <c r="F45" s="2" t="s">
        <v>176</v>
      </c>
      <c r="G45" s="2" t="s">
        <v>172</v>
      </c>
      <c r="H45" s="24">
        <f t="shared" si="1"/>
        <v>0</v>
      </c>
      <c r="I45" s="25">
        <v>0</v>
      </c>
    </row>
    <row r="46" spans="1:9" x14ac:dyDescent="0.25">
      <c r="A46" s="8" t="s">
        <v>44</v>
      </c>
      <c r="B46" s="8"/>
      <c r="C46" s="10">
        <v>40000</v>
      </c>
      <c r="D46" s="13">
        <v>0.84444444444444455</v>
      </c>
      <c r="E46" s="14">
        <v>9</v>
      </c>
      <c r="F46" s="2" t="s">
        <v>174</v>
      </c>
      <c r="G46" s="2" t="s">
        <v>166</v>
      </c>
      <c r="H46" s="24">
        <f t="shared" si="1"/>
        <v>0</v>
      </c>
      <c r="I46" s="25">
        <v>0</v>
      </c>
    </row>
    <row r="47" spans="1:9" x14ac:dyDescent="0.25">
      <c r="A47" s="8" t="s">
        <v>90</v>
      </c>
      <c r="B47" s="8"/>
      <c r="C47" s="20">
        <v>95000</v>
      </c>
      <c r="D47" s="13">
        <v>0.84074074074074068</v>
      </c>
      <c r="E47" s="14">
        <v>9</v>
      </c>
      <c r="F47" s="2" t="s">
        <v>173</v>
      </c>
      <c r="G47" s="2" t="s">
        <v>169</v>
      </c>
      <c r="H47" s="24">
        <f t="shared" si="1"/>
        <v>0</v>
      </c>
      <c r="I47" s="25">
        <v>0</v>
      </c>
    </row>
    <row r="48" spans="1:9" x14ac:dyDescent="0.25">
      <c r="A48" s="8" t="s">
        <v>57</v>
      </c>
      <c r="B48" s="75">
        <v>35200</v>
      </c>
      <c r="C48" s="10">
        <v>80000</v>
      </c>
      <c r="D48" s="13">
        <v>0.84074074074074068</v>
      </c>
      <c r="E48" s="14">
        <v>9</v>
      </c>
      <c r="F48" s="2" t="s">
        <v>176</v>
      </c>
      <c r="G48" s="2" t="s">
        <v>170</v>
      </c>
      <c r="H48" s="24">
        <f t="shared" si="1"/>
        <v>0</v>
      </c>
      <c r="I48" s="25">
        <v>0</v>
      </c>
    </row>
    <row r="49" spans="1:9" x14ac:dyDescent="0.25">
      <c r="A49" s="8" t="s">
        <v>145</v>
      </c>
      <c r="B49" s="8" t="s">
        <v>313</v>
      </c>
      <c r="C49" s="10">
        <v>55000</v>
      </c>
      <c r="D49" s="13">
        <v>0.83703703703703702</v>
      </c>
      <c r="E49" s="14">
        <v>7</v>
      </c>
      <c r="F49" s="2" t="s">
        <v>175</v>
      </c>
      <c r="G49" s="2" t="s">
        <v>167</v>
      </c>
      <c r="H49" s="24">
        <f t="shared" si="1"/>
        <v>0</v>
      </c>
      <c r="I49" s="25">
        <v>0</v>
      </c>
    </row>
    <row r="50" spans="1:9" x14ac:dyDescent="0.25">
      <c r="A50" s="8" t="s">
        <v>15</v>
      </c>
      <c r="B50" s="75">
        <v>10000</v>
      </c>
      <c r="C50" s="10">
        <v>30000</v>
      </c>
      <c r="D50" s="13">
        <v>0.83333333333333348</v>
      </c>
      <c r="E50" s="14">
        <v>8</v>
      </c>
      <c r="F50" s="2" t="s">
        <v>174</v>
      </c>
      <c r="G50" s="2" t="s">
        <v>165</v>
      </c>
      <c r="H50" s="24">
        <f t="shared" si="1"/>
        <v>0</v>
      </c>
      <c r="I50" s="25">
        <v>0</v>
      </c>
    </row>
    <row r="51" spans="1:9" x14ac:dyDescent="0.25">
      <c r="A51" s="8" t="s">
        <v>124</v>
      </c>
      <c r="B51" s="8" t="s">
        <v>313</v>
      </c>
      <c r="C51" s="10">
        <v>33000</v>
      </c>
      <c r="D51" s="13">
        <v>0.83333333333333337</v>
      </c>
      <c r="E51" s="14">
        <v>9</v>
      </c>
      <c r="F51" s="2" t="s">
        <v>174</v>
      </c>
      <c r="G51" s="2" t="s">
        <v>164</v>
      </c>
      <c r="H51" s="24">
        <f t="shared" si="1"/>
        <v>0</v>
      </c>
      <c r="I51" s="25">
        <v>0</v>
      </c>
    </row>
    <row r="52" spans="1:9" x14ac:dyDescent="0.25">
      <c r="A52" s="76" t="s">
        <v>127</v>
      </c>
      <c r="B52" s="8" t="s">
        <v>313</v>
      </c>
      <c r="C52" s="10">
        <v>80000</v>
      </c>
      <c r="D52" s="13">
        <v>0.83333333333333326</v>
      </c>
      <c r="E52" s="14">
        <v>9</v>
      </c>
      <c r="F52" s="2" t="s">
        <v>176</v>
      </c>
      <c r="G52" s="2" t="s">
        <v>170</v>
      </c>
      <c r="H52" s="24">
        <f t="shared" si="1"/>
        <v>0</v>
      </c>
      <c r="I52" s="25">
        <v>0</v>
      </c>
    </row>
    <row r="53" spans="1:9" x14ac:dyDescent="0.25">
      <c r="A53" s="8" t="s">
        <v>118</v>
      </c>
      <c r="B53" s="8"/>
      <c r="C53" s="10">
        <v>35000</v>
      </c>
      <c r="D53" s="13">
        <v>0.83333333333333326</v>
      </c>
      <c r="E53" s="14">
        <v>8</v>
      </c>
      <c r="F53" s="2" t="s">
        <v>175</v>
      </c>
      <c r="G53" s="2" t="s">
        <v>160</v>
      </c>
      <c r="H53" s="24">
        <f t="shared" si="1"/>
        <v>0</v>
      </c>
      <c r="I53" s="25">
        <v>0</v>
      </c>
    </row>
    <row r="54" spans="1:9" x14ac:dyDescent="0.25">
      <c r="A54" s="8" t="s">
        <v>88</v>
      </c>
      <c r="B54" s="8"/>
      <c r="C54" s="10">
        <v>50816</v>
      </c>
      <c r="D54" s="13">
        <v>0.82592592592592595</v>
      </c>
      <c r="E54" s="14">
        <v>7</v>
      </c>
      <c r="F54" s="2" t="s">
        <v>174</v>
      </c>
      <c r="G54" s="2" t="s">
        <v>159</v>
      </c>
      <c r="H54" s="24">
        <f t="shared" si="1"/>
        <v>0</v>
      </c>
      <c r="I54" s="25">
        <v>0</v>
      </c>
    </row>
    <row r="55" spans="1:9" x14ac:dyDescent="0.25">
      <c r="A55" s="8" t="s">
        <v>70</v>
      </c>
      <c r="B55" s="8"/>
      <c r="C55" s="10">
        <v>24000</v>
      </c>
      <c r="D55" s="13">
        <v>0.82592592592592584</v>
      </c>
      <c r="E55" s="14">
        <v>9</v>
      </c>
      <c r="F55" s="2" t="s">
        <v>174</v>
      </c>
      <c r="G55" s="2" t="s">
        <v>162</v>
      </c>
      <c r="H55" s="24">
        <f t="shared" si="1"/>
        <v>0</v>
      </c>
      <c r="I55" s="25">
        <v>0</v>
      </c>
    </row>
    <row r="56" spans="1:9" x14ac:dyDescent="0.25">
      <c r="A56" s="8" t="s">
        <v>108</v>
      </c>
      <c r="B56" s="8"/>
      <c r="C56" s="10">
        <v>5000</v>
      </c>
      <c r="D56" s="13">
        <v>0.80740740740740746</v>
      </c>
      <c r="E56" s="14">
        <v>7</v>
      </c>
      <c r="F56" s="2" t="s">
        <v>174</v>
      </c>
      <c r="G56" s="2" t="s">
        <v>159</v>
      </c>
      <c r="H56" s="24">
        <f t="shared" si="1"/>
        <v>0</v>
      </c>
      <c r="I56" s="25">
        <v>0</v>
      </c>
    </row>
    <row r="57" spans="1:9" x14ac:dyDescent="0.25">
      <c r="A57" s="8" t="s">
        <v>40</v>
      </c>
      <c r="B57" s="8"/>
      <c r="C57" s="10">
        <v>30000</v>
      </c>
      <c r="D57" s="13">
        <v>0.8</v>
      </c>
      <c r="E57" s="14">
        <v>7</v>
      </c>
      <c r="F57" s="2" t="s">
        <v>174</v>
      </c>
      <c r="G57" s="2" t="s">
        <v>159</v>
      </c>
      <c r="H57" s="24">
        <f t="shared" si="1"/>
        <v>0</v>
      </c>
      <c r="I57" s="25">
        <v>0</v>
      </c>
    </row>
    <row r="58" spans="1:9" x14ac:dyDescent="0.25">
      <c r="A58" s="8" t="s">
        <v>76</v>
      </c>
      <c r="B58" s="75">
        <v>12500</v>
      </c>
      <c r="C58" s="10">
        <v>22060</v>
      </c>
      <c r="D58" s="13">
        <v>0.79629629629629628</v>
      </c>
      <c r="E58" s="14">
        <v>6</v>
      </c>
      <c r="F58" s="2" t="s">
        <v>174</v>
      </c>
      <c r="G58" s="2" t="s">
        <v>159</v>
      </c>
      <c r="H58" s="24">
        <f t="shared" si="1"/>
        <v>0</v>
      </c>
      <c r="I58" s="25">
        <v>0</v>
      </c>
    </row>
    <row r="59" spans="1:9" x14ac:dyDescent="0.25">
      <c r="A59" s="8" t="s">
        <v>130</v>
      </c>
      <c r="B59" s="8"/>
      <c r="C59" s="10">
        <v>80000</v>
      </c>
      <c r="D59" s="13">
        <v>0.79629629629629628</v>
      </c>
      <c r="E59" s="14">
        <v>7</v>
      </c>
      <c r="F59" s="2" t="s">
        <v>174</v>
      </c>
      <c r="G59" s="2" t="s">
        <v>165</v>
      </c>
      <c r="H59" s="24">
        <f t="shared" si="1"/>
        <v>0</v>
      </c>
      <c r="I59" s="25">
        <v>0</v>
      </c>
    </row>
    <row r="60" spans="1:9" x14ac:dyDescent="0.25">
      <c r="A60" s="8" t="s">
        <v>34</v>
      </c>
      <c r="B60" s="8" t="s">
        <v>313</v>
      </c>
      <c r="C60" s="10">
        <v>20000</v>
      </c>
      <c r="D60" s="13">
        <v>0.79259259259259252</v>
      </c>
      <c r="E60" s="14">
        <v>5</v>
      </c>
      <c r="F60" s="2" t="s">
        <v>174</v>
      </c>
      <c r="G60" s="2" t="s">
        <v>159</v>
      </c>
      <c r="H60" s="24">
        <f t="shared" si="1"/>
        <v>0</v>
      </c>
      <c r="I60" s="25">
        <v>0</v>
      </c>
    </row>
    <row r="61" spans="1:9" x14ac:dyDescent="0.25">
      <c r="A61" s="8" t="s">
        <v>61</v>
      </c>
      <c r="B61" s="8"/>
      <c r="C61" s="10">
        <v>72000</v>
      </c>
      <c r="D61" s="13">
        <v>0.79259259259259252</v>
      </c>
      <c r="E61" s="14">
        <v>7</v>
      </c>
      <c r="F61" s="2" t="s">
        <v>174</v>
      </c>
      <c r="G61" s="2" t="s">
        <v>163</v>
      </c>
      <c r="H61" s="24">
        <f t="shared" si="1"/>
        <v>0</v>
      </c>
      <c r="I61" s="25">
        <v>0</v>
      </c>
    </row>
    <row r="62" spans="1:9" x14ac:dyDescent="0.25">
      <c r="A62" s="8" t="s">
        <v>54</v>
      </c>
      <c r="B62" s="8"/>
      <c r="C62" s="10">
        <v>35000</v>
      </c>
      <c r="D62" s="13">
        <v>0.78518518518518521</v>
      </c>
      <c r="E62" s="14">
        <v>5</v>
      </c>
      <c r="F62" s="2" t="s">
        <v>175</v>
      </c>
      <c r="G62" s="2" t="s">
        <v>160</v>
      </c>
      <c r="H62" s="24">
        <f t="shared" si="1"/>
        <v>0</v>
      </c>
      <c r="I62" s="25">
        <v>0</v>
      </c>
    </row>
    <row r="63" spans="1:9" x14ac:dyDescent="0.25">
      <c r="A63" s="8" t="s">
        <v>32</v>
      </c>
      <c r="B63" s="75">
        <v>9200</v>
      </c>
      <c r="C63" s="10">
        <v>18400</v>
      </c>
      <c r="D63" s="13">
        <v>0.78148148148148144</v>
      </c>
      <c r="E63" s="14">
        <v>7</v>
      </c>
      <c r="F63" s="2" t="s">
        <v>173</v>
      </c>
      <c r="G63" s="2" t="s">
        <v>158</v>
      </c>
      <c r="H63" s="24">
        <f t="shared" si="1"/>
        <v>0</v>
      </c>
      <c r="I63" s="25">
        <v>0</v>
      </c>
    </row>
    <row r="64" spans="1:9" x14ac:dyDescent="0.25">
      <c r="A64" s="8" t="s">
        <v>178</v>
      </c>
      <c r="B64" s="8"/>
      <c r="C64" s="10">
        <v>30000</v>
      </c>
      <c r="D64" s="13">
        <v>0.7777777777777779</v>
      </c>
      <c r="E64" s="14">
        <v>6</v>
      </c>
      <c r="F64" s="2" t="s">
        <v>175</v>
      </c>
      <c r="G64" s="2" t="s">
        <v>160</v>
      </c>
      <c r="H64" s="24">
        <f t="shared" si="1"/>
        <v>0</v>
      </c>
      <c r="I64" s="25">
        <v>0</v>
      </c>
    </row>
    <row r="65" spans="1:9" x14ac:dyDescent="0.25">
      <c r="A65" s="8" t="s">
        <v>36</v>
      </c>
      <c r="B65" s="8"/>
      <c r="C65" s="10">
        <v>32500</v>
      </c>
      <c r="D65" s="13">
        <v>0.77777777777777779</v>
      </c>
      <c r="E65" s="14">
        <v>7</v>
      </c>
      <c r="F65" s="2" t="s">
        <v>174</v>
      </c>
      <c r="G65" s="2" t="s">
        <v>159</v>
      </c>
      <c r="H65" s="24">
        <f t="shared" si="1"/>
        <v>0</v>
      </c>
      <c r="I65" s="25">
        <v>0</v>
      </c>
    </row>
    <row r="66" spans="1:9" x14ac:dyDescent="0.25">
      <c r="A66" s="8" t="s">
        <v>18</v>
      </c>
      <c r="B66" s="75">
        <v>13500</v>
      </c>
      <c r="C66" s="10">
        <v>26500</v>
      </c>
      <c r="D66" s="13">
        <v>0.77407407407407414</v>
      </c>
      <c r="E66" s="14">
        <v>7</v>
      </c>
      <c r="F66" s="2" t="s">
        <v>174</v>
      </c>
      <c r="G66" s="2" t="s">
        <v>159</v>
      </c>
      <c r="H66" s="24">
        <f t="shared" si="1"/>
        <v>0</v>
      </c>
      <c r="I66" s="25">
        <v>0</v>
      </c>
    </row>
    <row r="67" spans="1:9" x14ac:dyDescent="0.25">
      <c r="A67" s="8" t="s">
        <v>183</v>
      </c>
      <c r="B67" s="8" t="s">
        <v>313</v>
      </c>
      <c r="C67" s="10">
        <v>30000</v>
      </c>
      <c r="D67" s="19">
        <v>0.76666666666666661</v>
      </c>
      <c r="E67" s="14">
        <v>5</v>
      </c>
      <c r="F67" s="2" t="s">
        <v>174</v>
      </c>
      <c r="G67" s="2" t="s">
        <v>159</v>
      </c>
      <c r="H67" s="24">
        <f t="shared" si="1"/>
        <v>0</v>
      </c>
      <c r="I67" s="25">
        <v>0</v>
      </c>
    </row>
    <row r="68" spans="1:9" x14ac:dyDescent="0.25">
      <c r="A68" s="8" t="s">
        <v>104</v>
      </c>
      <c r="B68" s="8"/>
      <c r="C68" s="10">
        <v>42000</v>
      </c>
      <c r="D68" s="13">
        <v>0.75925925925925919</v>
      </c>
      <c r="E68" s="14">
        <v>6</v>
      </c>
      <c r="F68" s="2" t="s">
        <v>174</v>
      </c>
      <c r="G68" s="2" t="s">
        <v>162</v>
      </c>
      <c r="H68" s="24">
        <f t="shared" si="1"/>
        <v>0</v>
      </c>
      <c r="I68" s="25">
        <v>0</v>
      </c>
    </row>
    <row r="69" spans="1:9" x14ac:dyDescent="0.25">
      <c r="A69" s="8" t="s">
        <v>26</v>
      </c>
      <c r="B69" s="8"/>
      <c r="C69" s="10">
        <v>20000</v>
      </c>
      <c r="D69" s="13">
        <v>0.75185185185185188</v>
      </c>
      <c r="E69" s="14">
        <v>6</v>
      </c>
      <c r="F69" s="2" t="s">
        <v>175</v>
      </c>
      <c r="G69" s="2" t="s">
        <v>160</v>
      </c>
      <c r="H69" s="24">
        <f t="shared" si="1"/>
        <v>0</v>
      </c>
      <c r="I69" s="25">
        <v>0</v>
      </c>
    </row>
    <row r="70" spans="1:9" x14ac:dyDescent="0.25">
      <c r="A70" s="8" t="s">
        <v>131</v>
      </c>
      <c r="B70" s="8"/>
      <c r="C70" s="10">
        <v>12300</v>
      </c>
      <c r="D70" s="13">
        <v>0.73333333333333339</v>
      </c>
      <c r="E70" s="14">
        <v>7</v>
      </c>
      <c r="F70" s="2" t="s">
        <v>174</v>
      </c>
      <c r="G70" s="2" t="s">
        <v>163</v>
      </c>
      <c r="H70" s="24">
        <f t="shared" si="1"/>
        <v>0</v>
      </c>
      <c r="I70" s="25">
        <v>0</v>
      </c>
    </row>
    <row r="71" spans="1:9" x14ac:dyDescent="0.25">
      <c r="A71" s="8" t="s">
        <v>94</v>
      </c>
      <c r="B71" s="8"/>
      <c r="C71" s="10">
        <v>75000</v>
      </c>
      <c r="D71" s="13">
        <v>0.73333333333333328</v>
      </c>
      <c r="E71" s="14">
        <v>4</v>
      </c>
      <c r="F71" s="2" t="s">
        <v>174</v>
      </c>
      <c r="G71" s="2" t="s">
        <v>165</v>
      </c>
      <c r="H71" s="24">
        <f t="shared" si="1"/>
        <v>0</v>
      </c>
      <c r="I71" s="25">
        <v>0</v>
      </c>
    </row>
    <row r="72" spans="1:9" x14ac:dyDescent="0.25">
      <c r="A72" s="8" t="s">
        <v>141</v>
      </c>
      <c r="B72" s="8"/>
      <c r="C72" s="20">
        <v>150000</v>
      </c>
      <c r="D72" s="19">
        <v>0.73333333333333317</v>
      </c>
      <c r="E72" s="14">
        <v>6</v>
      </c>
      <c r="F72" s="2" t="s">
        <v>174</v>
      </c>
      <c r="G72" s="2" t="s">
        <v>166</v>
      </c>
      <c r="H72" s="24">
        <f t="shared" si="1"/>
        <v>0</v>
      </c>
      <c r="I72" s="25">
        <v>0</v>
      </c>
    </row>
    <row r="73" spans="1:9" x14ac:dyDescent="0.25">
      <c r="A73" s="8" t="s">
        <v>120</v>
      </c>
      <c r="B73" s="8"/>
      <c r="C73" s="10">
        <v>53150</v>
      </c>
      <c r="D73" s="13">
        <v>0.72962962962962963</v>
      </c>
      <c r="E73" s="14">
        <v>5</v>
      </c>
      <c r="F73" s="2" t="s">
        <v>174</v>
      </c>
      <c r="G73" s="2" t="s">
        <v>159</v>
      </c>
      <c r="H73" s="24">
        <f t="shared" si="1"/>
        <v>0</v>
      </c>
      <c r="I73" s="25">
        <v>0</v>
      </c>
    </row>
    <row r="74" spans="1:9" x14ac:dyDescent="0.25">
      <c r="A74" s="8" t="s">
        <v>139</v>
      </c>
      <c r="B74" s="8"/>
      <c r="C74" s="10">
        <v>68500</v>
      </c>
      <c r="D74" s="13">
        <v>0.7</v>
      </c>
      <c r="E74" s="14">
        <v>6</v>
      </c>
      <c r="F74" s="2" t="s">
        <v>176</v>
      </c>
      <c r="G74" s="2" t="s">
        <v>168</v>
      </c>
      <c r="H74" s="24">
        <f t="shared" si="1"/>
        <v>0</v>
      </c>
      <c r="I74" s="25">
        <v>0</v>
      </c>
    </row>
    <row r="75" spans="1:9" x14ac:dyDescent="0.25">
      <c r="A75" s="8" t="s">
        <v>30</v>
      </c>
      <c r="B75" s="8"/>
      <c r="C75" s="10">
        <v>60000</v>
      </c>
      <c r="D75" s="13">
        <v>0.7</v>
      </c>
      <c r="E75" s="14">
        <v>4</v>
      </c>
      <c r="F75" s="2" t="s">
        <v>173</v>
      </c>
      <c r="G75" s="2" t="s">
        <v>158</v>
      </c>
      <c r="H75" s="24">
        <f t="shared" si="1"/>
        <v>0</v>
      </c>
      <c r="I75" s="25">
        <v>0</v>
      </c>
    </row>
    <row r="76" spans="1:9" x14ac:dyDescent="0.25">
      <c r="A76" s="8" t="s">
        <v>74</v>
      </c>
      <c r="B76" s="8"/>
      <c r="C76" s="10">
        <v>30545</v>
      </c>
      <c r="D76" s="13">
        <v>0.7</v>
      </c>
      <c r="E76" s="14">
        <v>8</v>
      </c>
      <c r="F76" s="2" t="s">
        <v>175</v>
      </c>
      <c r="G76" s="2" t="s">
        <v>167</v>
      </c>
      <c r="H76" s="24">
        <f t="shared" si="1"/>
        <v>0</v>
      </c>
      <c r="I76" s="25">
        <v>0</v>
      </c>
    </row>
    <row r="77" spans="1:9" x14ac:dyDescent="0.25">
      <c r="A77" s="8" t="s">
        <v>72</v>
      </c>
      <c r="B77" s="8"/>
      <c r="C77" s="10">
        <v>8500</v>
      </c>
      <c r="D77" s="13">
        <v>0.67407407407407405</v>
      </c>
      <c r="E77" s="14">
        <v>5</v>
      </c>
      <c r="F77" s="2" t="s">
        <v>174</v>
      </c>
      <c r="G77" s="2" t="s">
        <v>159</v>
      </c>
      <c r="H77" s="24">
        <f t="shared" si="1"/>
        <v>0</v>
      </c>
      <c r="I77" s="25">
        <v>0</v>
      </c>
    </row>
    <row r="78" spans="1:9" x14ac:dyDescent="0.25">
      <c r="A78" s="8" t="s">
        <v>52</v>
      </c>
      <c r="B78" s="8"/>
      <c r="C78" s="10">
        <v>80000</v>
      </c>
      <c r="D78" s="13">
        <v>0.67407407407407394</v>
      </c>
      <c r="E78" s="14">
        <v>3</v>
      </c>
      <c r="F78" s="2" t="s">
        <v>174</v>
      </c>
      <c r="G78" s="2" t="s">
        <v>159</v>
      </c>
      <c r="H78" s="24">
        <f t="shared" si="1"/>
        <v>0</v>
      </c>
      <c r="I78" s="25">
        <v>0</v>
      </c>
    </row>
    <row r="79" spans="1:9" x14ac:dyDescent="0.25">
      <c r="A79" s="8" t="s">
        <v>38</v>
      </c>
      <c r="B79" s="8"/>
      <c r="C79" s="10">
        <v>50000</v>
      </c>
      <c r="D79" s="13">
        <v>0.6333333333333333</v>
      </c>
      <c r="E79" s="14">
        <v>3</v>
      </c>
      <c r="F79" s="2" t="s">
        <v>175</v>
      </c>
      <c r="G79" s="2" t="s">
        <v>160</v>
      </c>
      <c r="H79" s="24">
        <f t="shared" si="1"/>
        <v>0</v>
      </c>
      <c r="I79" s="25">
        <v>0</v>
      </c>
    </row>
    <row r="80" spans="1:9" x14ac:dyDescent="0.25">
      <c r="A80" s="8" t="s">
        <v>114</v>
      </c>
      <c r="B80" s="8"/>
      <c r="C80" s="10">
        <v>20000</v>
      </c>
      <c r="D80" s="13">
        <v>0.62592592592592589</v>
      </c>
      <c r="E80" s="14">
        <v>3</v>
      </c>
      <c r="F80" s="2" t="s">
        <v>174</v>
      </c>
      <c r="G80" s="2" t="s">
        <v>163</v>
      </c>
      <c r="H80" s="24">
        <f t="shared" si="1"/>
        <v>0</v>
      </c>
      <c r="I80" s="25">
        <v>0</v>
      </c>
    </row>
    <row r="81" spans="1:9" ht="13" thickBot="1" x14ac:dyDescent="0.3">
      <c r="A81" s="8" t="s">
        <v>116</v>
      </c>
      <c r="B81" s="8"/>
      <c r="C81" s="20">
        <v>100000</v>
      </c>
      <c r="D81" s="13">
        <v>0.56666666666666654</v>
      </c>
      <c r="E81" s="14">
        <v>4</v>
      </c>
      <c r="F81" s="2" t="s">
        <v>174</v>
      </c>
      <c r="G81" s="2" t="s">
        <v>164</v>
      </c>
      <c r="H81" s="52">
        <f t="shared" si="1"/>
        <v>0</v>
      </c>
      <c r="I81" s="53">
        <v>0</v>
      </c>
    </row>
    <row r="82" spans="1:9" ht="13" thickBot="1" x14ac:dyDescent="0.3">
      <c r="A82" s="21"/>
      <c r="B82" s="21"/>
      <c r="C82" s="38"/>
      <c r="D82" s="13"/>
      <c r="E82" s="22"/>
      <c r="F82" s="2"/>
      <c r="G82" s="2"/>
    </row>
    <row r="83" spans="1:9" ht="13" x14ac:dyDescent="0.25">
      <c r="G83" s="23" t="s">
        <v>198</v>
      </c>
      <c r="H83" s="27">
        <f>SUM(H11:H81)</f>
        <v>899944.8</v>
      </c>
      <c r="I83" s="28"/>
    </row>
    <row r="84" spans="1:9" ht="13" x14ac:dyDescent="0.25">
      <c r="G84" s="23" t="s">
        <v>199</v>
      </c>
      <c r="H84" s="29">
        <f>900000-H83</f>
        <v>55.199999999953434</v>
      </c>
      <c r="I84" s="30"/>
    </row>
    <row r="85" spans="1:9" ht="13" x14ac:dyDescent="0.25">
      <c r="G85" s="23" t="s">
        <v>237</v>
      </c>
      <c r="H85" s="31">
        <f>COUNTIF(H11:H81,"&gt;0")</f>
        <v>23</v>
      </c>
      <c r="I85" s="39">
        <f>H85/71</f>
        <v>0.323943661971831</v>
      </c>
    </row>
    <row r="86" spans="1:9" ht="13" x14ac:dyDescent="0.25">
      <c r="H86" s="31"/>
      <c r="I86" s="30"/>
    </row>
    <row r="87" spans="1:9" ht="13" x14ac:dyDescent="0.25">
      <c r="H87" s="32" t="s">
        <v>194</v>
      </c>
      <c r="I87" s="30"/>
    </row>
    <row r="88" spans="1:9" ht="13" x14ac:dyDescent="0.25">
      <c r="H88" s="33" t="s">
        <v>195</v>
      </c>
      <c r="I88" s="30"/>
    </row>
    <row r="89" spans="1:9" ht="12.65" customHeight="1" x14ac:dyDescent="0.25">
      <c r="H89" s="79" t="s">
        <v>196</v>
      </c>
      <c r="I89" s="80"/>
    </row>
    <row r="90" spans="1:9" ht="13.5" customHeight="1" thickBot="1" x14ac:dyDescent="0.3">
      <c r="H90" s="34" t="s">
        <v>197</v>
      </c>
      <c r="I90" s="35"/>
    </row>
    <row r="92" spans="1:9" ht="24.75" customHeight="1" x14ac:dyDescent="0.25"/>
  </sheetData>
  <sortState xmlns:xlrd2="http://schemas.microsoft.com/office/spreadsheetml/2017/richdata2" ref="A11:I81">
    <sortCondition descending="1" ref="D11:D81"/>
  </sortState>
  <mergeCells count="2">
    <mergeCell ref="H9:I9"/>
    <mergeCell ref="H89:I89"/>
  </mergeCell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7D58A-306D-40D3-939C-9BFE3993B8CF}">
  <dimension ref="A1:B72"/>
  <sheetViews>
    <sheetView topLeftCell="A4" workbookViewId="0">
      <selection activeCell="A9" sqref="A9"/>
    </sheetView>
  </sheetViews>
  <sheetFormatPr defaultRowHeight="12.5" x14ac:dyDescent="0.25"/>
  <cols>
    <col min="1" max="1" width="65.453125" bestFit="1" customWidth="1"/>
    <col min="2" max="2" width="107.1796875" style="49" customWidth="1"/>
    <col min="254" max="254" width="65.453125" bestFit="1" customWidth="1"/>
    <col min="255" max="255" width="93" bestFit="1" customWidth="1"/>
    <col min="256" max="258" width="77.81640625" customWidth="1"/>
    <col min="510" max="510" width="65.453125" bestFit="1" customWidth="1"/>
    <col min="511" max="511" width="93" bestFit="1" customWidth="1"/>
    <col min="512" max="514" width="77.81640625" customWidth="1"/>
    <col min="766" max="766" width="65.453125" bestFit="1" customWidth="1"/>
    <col min="767" max="767" width="93" bestFit="1" customWidth="1"/>
    <col min="768" max="770" width="77.81640625" customWidth="1"/>
    <col min="1022" max="1022" width="65.453125" bestFit="1" customWidth="1"/>
    <col min="1023" max="1023" width="93" bestFit="1" customWidth="1"/>
    <col min="1024" max="1026" width="77.81640625" customWidth="1"/>
    <col min="1278" max="1278" width="65.453125" bestFit="1" customWidth="1"/>
    <col min="1279" max="1279" width="93" bestFit="1" customWidth="1"/>
    <col min="1280" max="1282" width="77.81640625" customWidth="1"/>
    <col min="1534" max="1534" width="65.453125" bestFit="1" customWidth="1"/>
    <col min="1535" max="1535" width="93" bestFit="1" customWidth="1"/>
    <col min="1536" max="1538" width="77.81640625" customWidth="1"/>
    <col min="1790" max="1790" width="65.453125" bestFit="1" customWidth="1"/>
    <col min="1791" max="1791" width="93" bestFit="1" customWidth="1"/>
    <col min="1792" max="1794" width="77.81640625" customWidth="1"/>
    <col min="2046" max="2046" width="65.453125" bestFit="1" customWidth="1"/>
    <col min="2047" max="2047" width="93" bestFit="1" customWidth="1"/>
    <col min="2048" max="2050" width="77.81640625" customWidth="1"/>
    <col min="2302" max="2302" width="65.453125" bestFit="1" customWidth="1"/>
    <col min="2303" max="2303" width="93" bestFit="1" customWidth="1"/>
    <col min="2304" max="2306" width="77.81640625" customWidth="1"/>
    <col min="2558" max="2558" width="65.453125" bestFit="1" customWidth="1"/>
    <col min="2559" max="2559" width="93" bestFit="1" customWidth="1"/>
    <col min="2560" max="2562" width="77.81640625" customWidth="1"/>
    <col min="2814" max="2814" width="65.453125" bestFit="1" customWidth="1"/>
    <col min="2815" max="2815" width="93" bestFit="1" customWidth="1"/>
    <col min="2816" max="2818" width="77.81640625" customWidth="1"/>
    <col min="3070" max="3070" width="65.453125" bestFit="1" customWidth="1"/>
    <col min="3071" max="3071" width="93" bestFit="1" customWidth="1"/>
    <col min="3072" max="3074" width="77.81640625" customWidth="1"/>
    <col min="3326" max="3326" width="65.453125" bestFit="1" customWidth="1"/>
    <col min="3327" max="3327" width="93" bestFit="1" customWidth="1"/>
    <col min="3328" max="3330" width="77.81640625" customWidth="1"/>
    <col min="3582" max="3582" width="65.453125" bestFit="1" customWidth="1"/>
    <col min="3583" max="3583" width="93" bestFit="1" customWidth="1"/>
    <col min="3584" max="3586" width="77.81640625" customWidth="1"/>
    <col min="3838" max="3838" width="65.453125" bestFit="1" customWidth="1"/>
    <col min="3839" max="3839" width="93" bestFit="1" customWidth="1"/>
    <col min="3840" max="3842" width="77.81640625" customWidth="1"/>
    <col min="4094" max="4094" width="65.453125" bestFit="1" customWidth="1"/>
    <col min="4095" max="4095" width="93" bestFit="1" customWidth="1"/>
    <col min="4096" max="4098" width="77.81640625" customWidth="1"/>
    <col min="4350" max="4350" width="65.453125" bestFit="1" customWidth="1"/>
    <col min="4351" max="4351" width="93" bestFit="1" customWidth="1"/>
    <col min="4352" max="4354" width="77.81640625" customWidth="1"/>
    <col min="4606" max="4606" width="65.453125" bestFit="1" customWidth="1"/>
    <col min="4607" max="4607" width="93" bestFit="1" customWidth="1"/>
    <col min="4608" max="4610" width="77.81640625" customWidth="1"/>
    <col min="4862" max="4862" width="65.453125" bestFit="1" customWidth="1"/>
    <col min="4863" max="4863" width="93" bestFit="1" customWidth="1"/>
    <col min="4864" max="4866" width="77.81640625" customWidth="1"/>
    <col min="5118" max="5118" width="65.453125" bestFit="1" customWidth="1"/>
    <col min="5119" max="5119" width="93" bestFit="1" customWidth="1"/>
    <col min="5120" max="5122" width="77.81640625" customWidth="1"/>
    <col min="5374" max="5374" width="65.453125" bestFit="1" customWidth="1"/>
    <col min="5375" max="5375" width="93" bestFit="1" customWidth="1"/>
    <col min="5376" max="5378" width="77.81640625" customWidth="1"/>
    <col min="5630" max="5630" width="65.453125" bestFit="1" customWidth="1"/>
    <col min="5631" max="5631" width="93" bestFit="1" customWidth="1"/>
    <col min="5632" max="5634" width="77.81640625" customWidth="1"/>
    <col min="5886" max="5886" width="65.453125" bestFit="1" customWidth="1"/>
    <col min="5887" max="5887" width="93" bestFit="1" customWidth="1"/>
    <col min="5888" max="5890" width="77.81640625" customWidth="1"/>
    <col min="6142" max="6142" width="65.453125" bestFit="1" customWidth="1"/>
    <col min="6143" max="6143" width="93" bestFit="1" customWidth="1"/>
    <col min="6144" max="6146" width="77.81640625" customWidth="1"/>
    <col min="6398" max="6398" width="65.453125" bestFit="1" customWidth="1"/>
    <col min="6399" max="6399" width="93" bestFit="1" customWidth="1"/>
    <col min="6400" max="6402" width="77.81640625" customWidth="1"/>
    <col min="6654" max="6654" width="65.453125" bestFit="1" customWidth="1"/>
    <col min="6655" max="6655" width="93" bestFit="1" customWidth="1"/>
    <col min="6656" max="6658" width="77.81640625" customWidth="1"/>
    <col min="6910" max="6910" width="65.453125" bestFit="1" customWidth="1"/>
    <col min="6911" max="6911" width="93" bestFit="1" customWidth="1"/>
    <col min="6912" max="6914" width="77.81640625" customWidth="1"/>
    <col min="7166" max="7166" width="65.453125" bestFit="1" customWidth="1"/>
    <col min="7167" max="7167" width="93" bestFit="1" customWidth="1"/>
    <col min="7168" max="7170" width="77.81640625" customWidth="1"/>
    <col min="7422" max="7422" width="65.453125" bestFit="1" customWidth="1"/>
    <col min="7423" max="7423" width="93" bestFit="1" customWidth="1"/>
    <col min="7424" max="7426" width="77.81640625" customWidth="1"/>
    <col min="7678" max="7678" width="65.453125" bestFit="1" customWidth="1"/>
    <col min="7679" max="7679" width="93" bestFit="1" customWidth="1"/>
    <col min="7680" max="7682" width="77.81640625" customWidth="1"/>
    <col min="7934" max="7934" width="65.453125" bestFit="1" customWidth="1"/>
    <col min="7935" max="7935" width="93" bestFit="1" customWidth="1"/>
    <col min="7936" max="7938" width="77.81640625" customWidth="1"/>
    <col min="8190" max="8190" width="65.453125" bestFit="1" customWidth="1"/>
    <col min="8191" max="8191" width="93" bestFit="1" customWidth="1"/>
    <col min="8192" max="8194" width="77.81640625" customWidth="1"/>
    <col min="8446" max="8446" width="65.453125" bestFit="1" customWidth="1"/>
    <col min="8447" max="8447" width="93" bestFit="1" customWidth="1"/>
    <col min="8448" max="8450" width="77.81640625" customWidth="1"/>
    <col min="8702" max="8702" width="65.453125" bestFit="1" customWidth="1"/>
    <col min="8703" max="8703" width="93" bestFit="1" customWidth="1"/>
    <col min="8704" max="8706" width="77.81640625" customWidth="1"/>
    <col min="8958" max="8958" width="65.453125" bestFit="1" customWidth="1"/>
    <col min="8959" max="8959" width="93" bestFit="1" customWidth="1"/>
    <col min="8960" max="8962" width="77.81640625" customWidth="1"/>
    <col min="9214" max="9214" width="65.453125" bestFit="1" customWidth="1"/>
    <col min="9215" max="9215" width="93" bestFit="1" customWidth="1"/>
    <col min="9216" max="9218" width="77.81640625" customWidth="1"/>
    <col min="9470" max="9470" width="65.453125" bestFit="1" customWidth="1"/>
    <col min="9471" max="9471" width="93" bestFit="1" customWidth="1"/>
    <col min="9472" max="9474" width="77.81640625" customWidth="1"/>
    <col min="9726" max="9726" width="65.453125" bestFit="1" customWidth="1"/>
    <col min="9727" max="9727" width="93" bestFit="1" customWidth="1"/>
    <col min="9728" max="9730" width="77.81640625" customWidth="1"/>
    <col min="9982" max="9982" width="65.453125" bestFit="1" customWidth="1"/>
    <col min="9983" max="9983" width="93" bestFit="1" customWidth="1"/>
    <col min="9984" max="9986" width="77.81640625" customWidth="1"/>
    <col min="10238" max="10238" width="65.453125" bestFit="1" customWidth="1"/>
    <col min="10239" max="10239" width="93" bestFit="1" customWidth="1"/>
    <col min="10240" max="10242" width="77.81640625" customWidth="1"/>
    <col min="10494" max="10494" width="65.453125" bestFit="1" customWidth="1"/>
    <col min="10495" max="10495" width="93" bestFit="1" customWidth="1"/>
    <col min="10496" max="10498" width="77.81640625" customWidth="1"/>
    <col min="10750" max="10750" width="65.453125" bestFit="1" customWidth="1"/>
    <col min="10751" max="10751" width="93" bestFit="1" customWidth="1"/>
    <col min="10752" max="10754" width="77.81640625" customWidth="1"/>
    <col min="11006" max="11006" width="65.453125" bestFit="1" customWidth="1"/>
    <col min="11007" max="11007" width="93" bestFit="1" customWidth="1"/>
    <col min="11008" max="11010" width="77.81640625" customWidth="1"/>
    <col min="11262" max="11262" width="65.453125" bestFit="1" customWidth="1"/>
    <col min="11263" max="11263" width="93" bestFit="1" customWidth="1"/>
    <col min="11264" max="11266" width="77.81640625" customWidth="1"/>
    <col min="11518" max="11518" width="65.453125" bestFit="1" customWidth="1"/>
    <col min="11519" max="11519" width="93" bestFit="1" customWidth="1"/>
    <col min="11520" max="11522" width="77.81640625" customWidth="1"/>
    <col min="11774" max="11774" width="65.453125" bestFit="1" customWidth="1"/>
    <col min="11775" max="11775" width="93" bestFit="1" customWidth="1"/>
    <col min="11776" max="11778" width="77.81640625" customWidth="1"/>
    <col min="12030" max="12030" width="65.453125" bestFit="1" customWidth="1"/>
    <col min="12031" max="12031" width="93" bestFit="1" customWidth="1"/>
    <col min="12032" max="12034" width="77.81640625" customWidth="1"/>
    <col min="12286" max="12286" width="65.453125" bestFit="1" customWidth="1"/>
    <col min="12287" max="12287" width="93" bestFit="1" customWidth="1"/>
    <col min="12288" max="12290" width="77.81640625" customWidth="1"/>
    <col min="12542" max="12542" width="65.453125" bestFit="1" customWidth="1"/>
    <col min="12543" max="12543" width="93" bestFit="1" customWidth="1"/>
    <col min="12544" max="12546" width="77.81640625" customWidth="1"/>
    <col min="12798" max="12798" width="65.453125" bestFit="1" customWidth="1"/>
    <col min="12799" max="12799" width="93" bestFit="1" customWidth="1"/>
    <col min="12800" max="12802" width="77.81640625" customWidth="1"/>
    <col min="13054" max="13054" width="65.453125" bestFit="1" customWidth="1"/>
    <col min="13055" max="13055" width="93" bestFit="1" customWidth="1"/>
    <col min="13056" max="13058" width="77.81640625" customWidth="1"/>
    <col min="13310" max="13310" width="65.453125" bestFit="1" customWidth="1"/>
    <col min="13311" max="13311" width="93" bestFit="1" customWidth="1"/>
    <col min="13312" max="13314" width="77.81640625" customWidth="1"/>
    <col min="13566" max="13566" width="65.453125" bestFit="1" customWidth="1"/>
    <col min="13567" max="13567" width="93" bestFit="1" customWidth="1"/>
    <col min="13568" max="13570" width="77.81640625" customWidth="1"/>
    <col min="13822" max="13822" width="65.453125" bestFit="1" customWidth="1"/>
    <col min="13823" max="13823" width="93" bestFit="1" customWidth="1"/>
    <col min="13824" max="13826" width="77.81640625" customWidth="1"/>
    <col min="14078" max="14078" width="65.453125" bestFit="1" customWidth="1"/>
    <col min="14079" max="14079" width="93" bestFit="1" customWidth="1"/>
    <col min="14080" max="14082" width="77.81640625" customWidth="1"/>
    <col min="14334" max="14334" width="65.453125" bestFit="1" customWidth="1"/>
    <col min="14335" max="14335" width="93" bestFit="1" customWidth="1"/>
    <col min="14336" max="14338" width="77.81640625" customWidth="1"/>
    <col min="14590" max="14590" width="65.453125" bestFit="1" customWidth="1"/>
    <col min="14591" max="14591" width="93" bestFit="1" customWidth="1"/>
    <col min="14592" max="14594" width="77.81640625" customWidth="1"/>
    <col min="14846" max="14846" width="65.453125" bestFit="1" customWidth="1"/>
    <col min="14847" max="14847" width="93" bestFit="1" customWidth="1"/>
    <col min="14848" max="14850" width="77.81640625" customWidth="1"/>
    <col min="15102" max="15102" width="65.453125" bestFit="1" customWidth="1"/>
    <col min="15103" max="15103" width="93" bestFit="1" customWidth="1"/>
    <col min="15104" max="15106" width="77.81640625" customWidth="1"/>
    <col min="15358" max="15358" width="65.453125" bestFit="1" customWidth="1"/>
    <col min="15359" max="15359" width="93" bestFit="1" customWidth="1"/>
    <col min="15360" max="15362" width="77.81640625" customWidth="1"/>
    <col min="15614" max="15614" width="65.453125" bestFit="1" customWidth="1"/>
    <col min="15615" max="15615" width="93" bestFit="1" customWidth="1"/>
    <col min="15616" max="15618" width="77.81640625" customWidth="1"/>
    <col min="15870" max="15870" width="65.453125" bestFit="1" customWidth="1"/>
    <col min="15871" max="15871" width="93" bestFit="1" customWidth="1"/>
    <col min="15872" max="15874" width="77.81640625" customWidth="1"/>
    <col min="16126" max="16126" width="65.453125" bestFit="1" customWidth="1"/>
    <col min="16127" max="16127" width="93" bestFit="1" customWidth="1"/>
    <col min="16128" max="16130" width="77.81640625" customWidth="1"/>
  </cols>
  <sheetData>
    <row r="1" spans="1:2" x14ac:dyDescent="0.25">
      <c r="A1" s="1" t="s">
        <v>0</v>
      </c>
      <c r="B1" s="57" t="s">
        <v>239</v>
      </c>
    </row>
    <row r="2" spans="1:2" ht="137.5" x14ac:dyDescent="0.25">
      <c r="A2" s="58" t="s">
        <v>137</v>
      </c>
      <c r="B2" s="59" t="s">
        <v>240</v>
      </c>
    </row>
    <row r="3" spans="1:2" ht="62.5" x14ac:dyDescent="0.25">
      <c r="A3" s="58" t="s">
        <v>124</v>
      </c>
      <c r="B3" s="59" t="s">
        <v>241</v>
      </c>
    </row>
    <row r="4" spans="1:2" ht="87.5" x14ac:dyDescent="0.25">
      <c r="A4" s="58" t="s">
        <v>28</v>
      </c>
      <c r="B4" s="59" t="s">
        <v>242</v>
      </c>
    </row>
    <row r="5" spans="1:2" ht="62.5" x14ac:dyDescent="0.25">
      <c r="A5" s="58" t="s">
        <v>131</v>
      </c>
      <c r="B5" s="59" t="s">
        <v>243</v>
      </c>
    </row>
    <row r="6" spans="1:2" ht="62.5" x14ac:dyDescent="0.25">
      <c r="A6" s="58" t="s">
        <v>179</v>
      </c>
      <c r="B6" s="59" t="s">
        <v>244</v>
      </c>
    </row>
    <row r="7" spans="1:2" ht="50" x14ac:dyDescent="0.25">
      <c r="A7" s="58" t="s">
        <v>180</v>
      </c>
      <c r="B7" s="59" t="s">
        <v>245</v>
      </c>
    </row>
    <row r="8" spans="1:2" ht="100" x14ac:dyDescent="0.25">
      <c r="A8" s="58" t="s">
        <v>178</v>
      </c>
      <c r="B8" s="59" t="s">
        <v>246</v>
      </c>
    </row>
    <row r="9" spans="1:2" ht="62.5" x14ac:dyDescent="0.25">
      <c r="A9" s="58" t="s">
        <v>127</v>
      </c>
      <c r="B9" s="59" t="s">
        <v>247</v>
      </c>
    </row>
    <row r="10" spans="1:2" ht="25" x14ac:dyDescent="0.25">
      <c r="A10" s="58" t="s">
        <v>34</v>
      </c>
      <c r="B10" s="59" t="s">
        <v>248</v>
      </c>
    </row>
    <row r="11" spans="1:2" ht="25" x14ac:dyDescent="0.25">
      <c r="A11" s="58" t="s">
        <v>90</v>
      </c>
      <c r="B11" s="59" t="s">
        <v>249</v>
      </c>
    </row>
    <row r="12" spans="1:2" ht="125" x14ac:dyDescent="0.25">
      <c r="A12" s="58" t="s">
        <v>110</v>
      </c>
      <c r="B12" s="59" t="s">
        <v>250</v>
      </c>
    </row>
    <row r="13" spans="1:2" ht="62.5" x14ac:dyDescent="0.25">
      <c r="A13" s="58" t="s">
        <v>72</v>
      </c>
      <c r="B13" s="59" t="s">
        <v>251</v>
      </c>
    </row>
    <row r="14" spans="1:2" ht="50" x14ac:dyDescent="0.25">
      <c r="A14" s="58" t="s">
        <v>120</v>
      </c>
      <c r="B14" s="59" t="s">
        <v>252</v>
      </c>
    </row>
    <row r="15" spans="1:2" ht="62.5" x14ac:dyDescent="0.25">
      <c r="A15" s="58" t="s">
        <v>67</v>
      </c>
      <c r="B15" s="59" t="s">
        <v>253</v>
      </c>
    </row>
    <row r="16" spans="1:2" ht="137.5" x14ac:dyDescent="0.25">
      <c r="A16" s="58" t="s">
        <v>18</v>
      </c>
      <c r="B16" s="59" t="s">
        <v>310</v>
      </c>
    </row>
    <row r="17" spans="1:2" ht="137.5" x14ac:dyDescent="0.25">
      <c r="A17" s="58" t="s">
        <v>20</v>
      </c>
      <c r="B17" s="59" t="s">
        <v>254</v>
      </c>
    </row>
    <row r="18" spans="1:2" ht="75" x14ac:dyDescent="0.25">
      <c r="A18" s="58" t="s">
        <v>57</v>
      </c>
      <c r="B18" s="59" t="s">
        <v>255</v>
      </c>
    </row>
    <row r="19" spans="1:2" ht="25" x14ac:dyDescent="0.25">
      <c r="A19" s="58" t="s">
        <v>42</v>
      </c>
      <c r="B19" s="59" t="s">
        <v>256</v>
      </c>
    </row>
    <row r="20" spans="1:2" ht="237.5" x14ac:dyDescent="0.25">
      <c r="A20" s="58" t="s">
        <v>59</v>
      </c>
      <c r="B20" s="59" t="s">
        <v>257</v>
      </c>
    </row>
    <row r="21" spans="1:2" ht="37.5" x14ac:dyDescent="0.25">
      <c r="A21" s="58" t="s">
        <v>50</v>
      </c>
      <c r="B21" s="59" t="s">
        <v>258</v>
      </c>
    </row>
    <row r="22" spans="1:2" ht="112.5" x14ac:dyDescent="0.25">
      <c r="A22" s="58" t="s">
        <v>86</v>
      </c>
      <c r="B22" s="59" t="s">
        <v>259</v>
      </c>
    </row>
    <row r="23" spans="1:2" ht="50" x14ac:dyDescent="0.25">
      <c r="A23" s="58" t="s">
        <v>114</v>
      </c>
      <c r="B23" s="59" t="s">
        <v>260</v>
      </c>
    </row>
    <row r="24" spans="1:2" ht="50" x14ac:dyDescent="0.25">
      <c r="A24" s="58" t="s">
        <v>80</v>
      </c>
      <c r="B24" s="59" t="s">
        <v>261</v>
      </c>
    </row>
    <row r="25" spans="1:2" x14ac:dyDescent="0.25">
      <c r="A25" s="58" t="s">
        <v>15</v>
      </c>
      <c r="B25" s="59" t="s">
        <v>262</v>
      </c>
    </row>
    <row r="26" spans="1:2" ht="150" x14ac:dyDescent="0.25">
      <c r="A26" s="58" t="s">
        <v>104</v>
      </c>
      <c r="B26" s="59" t="s">
        <v>263</v>
      </c>
    </row>
    <row r="27" spans="1:2" ht="25" x14ac:dyDescent="0.25">
      <c r="A27" s="58" t="s">
        <v>96</v>
      </c>
      <c r="B27" s="59" t="s">
        <v>264</v>
      </c>
    </row>
    <row r="28" spans="1:2" ht="75" x14ac:dyDescent="0.25">
      <c r="A28" s="58" t="s">
        <v>61</v>
      </c>
      <c r="B28" s="59" t="s">
        <v>265</v>
      </c>
    </row>
    <row r="29" spans="1:2" ht="25" x14ac:dyDescent="0.25">
      <c r="A29" s="58" t="s">
        <v>108</v>
      </c>
      <c r="B29" s="59" t="s">
        <v>266</v>
      </c>
    </row>
    <row r="30" spans="1:2" ht="100" x14ac:dyDescent="0.25">
      <c r="A30" s="58" t="s">
        <v>26</v>
      </c>
      <c r="B30" s="59" t="s">
        <v>267</v>
      </c>
    </row>
    <row r="31" spans="1:2" ht="37.5" x14ac:dyDescent="0.25">
      <c r="A31" s="58" t="s">
        <v>139</v>
      </c>
      <c r="B31" s="59" t="s">
        <v>268</v>
      </c>
    </row>
    <row r="32" spans="1:2" ht="50" x14ac:dyDescent="0.25">
      <c r="A32" s="58" t="s">
        <v>48</v>
      </c>
      <c r="B32" s="59" t="s">
        <v>269</v>
      </c>
    </row>
    <row r="33" spans="1:2" ht="137.5" x14ac:dyDescent="0.25">
      <c r="A33" s="58" t="s">
        <v>44</v>
      </c>
      <c r="B33" s="59" t="s">
        <v>270</v>
      </c>
    </row>
    <row r="34" spans="1:2" ht="50" x14ac:dyDescent="0.25">
      <c r="A34" s="58" t="s">
        <v>38</v>
      </c>
      <c r="B34" s="59" t="s">
        <v>271</v>
      </c>
    </row>
    <row r="35" spans="1:2" x14ac:dyDescent="0.25">
      <c r="A35" s="58" t="s">
        <v>82</v>
      </c>
      <c r="B35" s="59" t="s">
        <v>262</v>
      </c>
    </row>
    <row r="36" spans="1:2" ht="50" x14ac:dyDescent="0.25">
      <c r="A36" s="58" t="s">
        <v>143</v>
      </c>
      <c r="B36" s="59" t="s">
        <v>272</v>
      </c>
    </row>
    <row r="37" spans="1:2" ht="137.5" x14ac:dyDescent="0.25">
      <c r="A37" s="58" t="s">
        <v>65</v>
      </c>
      <c r="B37" s="59" t="s">
        <v>273</v>
      </c>
    </row>
    <row r="38" spans="1:2" ht="75" x14ac:dyDescent="0.25">
      <c r="A38" s="58" t="s">
        <v>133</v>
      </c>
      <c r="B38" s="59" t="s">
        <v>274</v>
      </c>
    </row>
    <row r="39" spans="1:2" ht="50" x14ac:dyDescent="0.25">
      <c r="A39" s="58" t="s">
        <v>46</v>
      </c>
      <c r="B39" s="59" t="s">
        <v>275</v>
      </c>
    </row>
    <row r="40" spans="1:2" ht="75" x14ac:dyDescent="0.25">
      <c r="A40" s="58" t="s">
        <v>24</v>
      </c>
      <c r="B40" s="59" t="s">
        <v>276</v>
      </c>
    </row>
    <row r="41" spans="1:2" ht="200" x14ac:dyDescent="0.25">
      <c r="A41" s="58" t="s">
        <v>102</v>
      </c>
      <c r="B41" s="59" t="s">
        <v>277</v>
      </c>
    </row>
    <row r="42" spans="1:2" ht="125" x14ac:dyDescent="0.25">
      <c r="A42" s="58" t="s">
        <v>145</v>
      </c>
      <c r="B42" s="59" t="s">
        <v>278</v>
      </c>
    </row>
    <row r="43" spans="1:2" ht="62.5" x14ac:dyDescent="0.25">
      <c r="A43" s="58" t="s">
        <v>92</v>
      </c>
      <c r="B43" s="59" t="s">
        <v>279</v>
      </c>
    </row>
    <row r="44" spans="1:2" ht="50" x14ac:dyDescent="0.25">
      <c r="A44" s="58" t="s">
        <v>141</v>
      </c>
      <c r="B44" s="59" t="s">
        <v>280</v>
      </c>
    </row>
    <row r="45" spans="1:2" ht="62.5" x14ac:dyDescent="0.25">
      <c r="A45" s="58" t="s">
        <v>22</v>
      </c>
      <c r="B45" s="59" t="s">
        <v>281</v>
      </c>
    </row>
    <row r="46" spans="1:2" ht="75" x14ac:dyDescent="0.25">
      <c r="A46" s="58" t="s">
        <v>118</v>
      </c>
      <c r="B46" s="59" t="s">
        <v>282</v>
      </c>
    </row>
    <row r="47" spans="1:2" ht="37.5" x14ac:dyDescent="0.25">
      <c r="A47" s="58" t="s">
        <v>106</v>
      </c>
      <c r="B47" s="59" t="s">
        <v>283</v>
      </c>
    </row>
    <row r="48" spans="1:2" ht="37.5" x14ac:dyDescent="0.25">
      <c r="A48" s="58" t="s">
        <v>30</v>
      </c>
      <c r="B48" s="59" t="s">
        <v>284</v>
      </c>
    </row>
    <row r="49" spans="1:2" ht="50" x14ac:dyDescent="0.25">
      <c r="A49" s="58" t="s">
        <v>181</v>
      </c>
      <c r="B49" s="59" t="s">
        <v>285</v>
      </c>
    </row>
    <row r="50" spans="1:2" ht="37.5" x14ac:dyDescent="0.25">
      <c r="A50" s="58" t="s">
        <v>182</v>
      </c>
      <c r="B50" s="59" t="s">
        <v>286</v>
      </c>
    </row>
    <row r="51" spans="1:2" ht="37.5" x14ac:dyDescent="0.25">
      <c r="A51" s="58" t="s">
        <v>116</v>
      </c>
      <c r="B51" s="59" t="s">
        <v>287</v>
      </c>
    </row>
    <row r="52" spans="1:2" ht="100" x14ac:dyDescent="0.25">
      <c r="A52" s="58" t="s">
        <v>52</v>
      </c>
      <c r="B52" s="59" t="s">
        <v>288</v>
      </c>
    </row>
    <row r="53" spans="1:2" ht="62.5" x14ac:dyDescent="0.25">
      <c r="A53" s="58" t="s">
        <v>78</v>
      </c>
      <c r="B53" s="59" t="s">
        <v>289</v>
      </c>
    </row>
    <row r="54" spans="1:2" ht="87.5" x14ac:dyDescent="0.25">
      <c r="A54" s="58" t="s">
        <v>76</v>
      </c>
      <c r="B54" s="59" t="s">
        <v>290</v>
      </c>
    </row>
    <row r="55" spans="1:2" ht="100" x14ac:dyDescent="0.25">
      <c r="A55" s="58" t="s">
        <v>122</v>
      </c>
      <c r="B55" s="59" t="s">
        <v>291</v>
      </c>
    </row>
    <row r="56" spans="1:2" ht="75" x14ac:dyDescent="0.25">
      <c r="A56" s="58" t="s">
        <v>130</v>
      </c>
      <c r="B56" s="59" t="s">
        <v>292</v>
      </c>
    </row>
    <row r="57" spans="1:2" ht="150" x14ac:dyDescent="0.25">
      <c r="A57" s="58" t="s">
        <v>70</v>
      </c>
      <c r="B57" s="59" t="s">
        <v>293</v>
      </c>
    </row>
    <row r="58" spans="1:2" ht="37.5" x14ac:dyDescent="0.25">
      <c r="A58" s="58" t="s">
        <v>94</v>
      </c>
      <c r="B58" s="59" t="s">
        <v>294</v>
      </c>
    </row>
    <row r="59" spans="1:2" ht="50" x14ac:dyDescent="0.25">
      <c r="A59" s="58" t="s">
        <v>74</v>
      </c>
      <c r="B59" s="59" t="s">
        <v>295</v>
      </c>
    </row>
    <row r="60" spans="1:2" ht="150" x14ac:dyDescent="0.25">
      <c r="A60" s="58" t="s">
        <v>100</v>
      </c>
      <c r="B60" s="59" t="s">
        <v>296</v>
      </c>
    </row>
    <row r="61" spans="1:2" ht="50" x14ac:dyDescent="0.25">
      <c r="A61" s="58" t="s">
        <v>40</v>
      </c>
      <c r="B61" s="59" t="s">
        <v>297</v>
      </c>
    </row>
    <row r="62" spans="1:2" ht="25" x14ac:dyDescent="0.25">
      <c r="A62" s="58" t="s">
        <v>112</v>
      </c>
      <c r="B62" s="59" t="s">
        <v>298</v>
      </c>
    </row>
    <row r="63" spans="1:2" ht="175" x14ac:dyDescent="0.25">
      <c r="A63" s="58" t="s">
        <v>36</v>
      </c>
      <c r="B63" s="59" t="s">
        <v>299</v>
      </c>
    </row>
    <row r="64" spans="1:2" ht="75" x14ac:dyDescent="0.25">
      <c r="A64" s="58" t="s">
        <v>88</v>
      </c>
      <c r="B64" s="59" t="s">
        <v>300</v>
      </c>
    </row>
    <row r="65" spans="1:2" ht="137.5" x14ac:dyDescent="0.25">
      <c r="A65" s="58" t="s">
        <v>135</v>
      </c>
      <c r="B65" s="59" t="s">
        <v>301</v>
      </c>
    </row>
    <row r="66" spans="1:2" ht="262.5" x14ac:dyDescent="0.25">
      <c r="A66" s="58" t="s">
        <v>32</v>
      </c>
      <c r="B66" s="59" t="s">
        <v>302</v>
      </c>
    </row>
    <row r="67" spans="1:2" x14ac:dyDescent="0.25">
      <c r="A67" s="58" t="s">
        <v>54</v>
      </c>
      <c r="B67" s="59" t="s">
        <v>303</v>
      </c>
    </row>
    <row r="68" spans="1:2" ht="162.5" x14ac:dyDescent="0.25">
      <c r="A68" s="58" t="s">
        <v>98</v>
      </c>
      <c r="B68" s="59" t="s">
        <v>304</v>
      </c>
    </row>
    <row r="69" spans="1:2" ht="62.5" x14ac:dyDescent="0.25">
      <c r="A69" s="58" t="s">
        <v>63</v>
      </c>
      <c r="B69" s="59" t="s">
        <v>305</v>
      </c>
    </row>
    <row r="70" spans="1:2" ht="100" x14ac:dyDescent="0.25">
      <c r="A70" s="58" t="s">
        <v>84</v>
      </c>
      <c r="B70" s="59" t="s">
        <v>306</v>
      </c>
    </row>
    <row r="71" spans="1:2" ht="137.5" x14ac:dyDescent="0.25">
      <c r="A71" s="58" t="s">
        <v>309</v>
      </c>
      <c r="B71" s="59" t="s">
        <v>307</v>
      </c>
    </row>
    <row r="72" spans="1:2" ht="37.5" x14ac:dyDescent="0.25">
      <c r="A72" s="58" t="s">
        <v>184</v>
      </c>
      <c r="B72" s="59" t="s">
        <v>308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04D2B-9286-4A89-84BB-ED98A24617C6}">
  <dimension ref="A1:H15"/>
  <sheetViews>
    <sheetView zoomScale="160" zoomScaleNormal="160" workbookViewId="0">
      <selection activeCell="A19" sqref="A19"/>
    </sheetView>
  </sheetViews>
  <sheetFormatPr defaultRowHeight="12.5" x14ac:dyDescent="0.25"/>
  <cols>
    <col min="1" max="1" width="27" bestFit="1" customWidth="1"/>
    <col min="2" max="7" width="14.7265625" customWidth="1"/>
  </cols>
  <sheetData>
    <row r="1" spans="1:8" ht="25" x14ac:dyDescent="0.25">
      <c r="A1" s="48" t="s">
        <v>3</v>
      </c>
      <c r="B1" s="49" t="s">
        <v>228</v>
      </c>
    </row>
    <row r="2" spans="1:8" x14ac:dyDescent="0.25">
      <c r="A2" s="41" t="s">
        <v>224</v>
      </c>
      <c r="B2" s="44">
        <v>0.86495726495726488</v>
      </c>
    </row>
    <row r="3" spans="1:8" x14ac:dyDescent="0.25">
      <c r="A3" s="41" t="s">
        <v>225</v>
      </c>
      <c r="B3" s="44">
        <v>0.83703703703703702</v>
      </c>
    </row>
    <row r="4" spans="1:8" x14ac:dyDescent="0.25">
      <c r="A4" s="41" t="s">
        <v>226</v>
      </c>
      <c r="B4" s="44">
        <v>0.80888888888888899</v>
      </c>
    </row>
    <row r="5" spans="1:8" x14ac:dyDescent="0.25">
      <c r="A5" s="41" t="s">
        <v>227</v>
      </c>
      <c r="B5" s="44">
        <v>0.81296296296296289</v>
      </c>
    </row>
    <row r="6" spans="1:8" x14ac:dyDescent="0.25">
      <c r="A6" s="41" t="s">
        <v>236</v>
      </c>
      <c r="B6" s="44">
        <v>0.82222222222222241</v>
      </c>
    </row>
    <row r="10" spans="1:8" ht="37.5" x14ac:dyDescent="0.25">
      <c r="A10" s="40" t="s">
        <v>3</v>
      </c>
      <c r="B10" s="48" t="s">
        <v>230</v>
      </c>
      <c r="C10" s="49" t="s">
        <v>231</v>
      </c>
      <c r="D10" s="49" t="s">
        <v>232</v>
      </c>
      <c r="E10" s="49" t="s">
        <v>233</v>
      </c>
      <c r="F10" s="49" t="s">
        <v>234</v>
      </c>
      <c r="G10" s="49" t="s">
        <v>235</v>
      </c>
      <c r="H10" s="49"/>
    </row>
    <row r="11" spans="1:8" x14ac:dyDescent="0.25">
      <c r="A11" s="41" t="s">
        <v>173</v>
      </c>
      <c r="B11" s="47">
        <v>4.6120689655172411</v>
      </c>
      <c r="C11" s="47">
        <v>4.2672413793103452</v>
      </c>
      <c r="D11" s="47">
        <v>4.1293103448275863</v>
      </c>
      <c r="E11" s="47">
        <v>4.4051724137931032</v>
      </c>
      <c r="F11" s="47">
        <v>4.4655172413793105</v>
      </c>
      <c r="G11" s="47">
        <v>4.1120689655172411</v>
      </c>
    </row>
    <row r="12" spans="1:8" x14ac:dyDescent="0.25">
      <c r="A12" s="41" t="s">
        <v>176</v>
      </c>
      <c r="B12" s="47">
        <v>4.2037037037037033</v>
      </c>
      <c r="C12" s="47">
        <v>4.3148148148148149</v>
      </c>
      <c r="D12" s="47">
        <v>4.0555555555555554</v>
      </c>
      <c r="E12" s="47">
        <v>4.3888888888888893</v>
      </c>
      <c r="F12" s="47">
        <v>4.0925925925925926</v>
      </c>
      <c r="G12" s="47">
        <v>4.0555555555555554</v>
      </c>
    </row>
    <row r="13" spans="1:8" x14ac:dyDescent="0.25">
      <c r="A13" s="41" t="s">
        <v>174</v>
      </c>
      <c r="B13" s="47">
        <v>4.3166666666666664</v>
      </c>
      <c r="C13" s="47">
        <v>3.9277777777777776</v>
      </c>
      <c r="D13" s="47">
        <v>3.8222222222222224</v>
      </c>
      <c r="E13" s="47">
        <v>4.0916666666666668</v>
      </c>
      <c r="F13" s="47">
        <v>4.1888888888888891</v>
      </c>
      <c r="G13" s="47">
        <v>3.9194444444444443</v>
      </c>
    </row>
    <row r="14" spans="1:8" x14ac:dyDescent="0.25">
      <c r="A14" s="41" t="s">
        <v>175</v>
      </c>
      <c r="B14" s="47">
        <v>4.2129629629629628</v>
      </c>
      <c r="C14" s="47">
        <v>4.0277777777777777</v>
      </c>
      <c r="D14" s="47">
        <v>3.9814814814814814</v>
      </c>
      <c r="E14" s="47">
        <v>4.2777777777777777</v>
      </c>
      <c r="F14" s="47">
        <v>4</v>
      </c>
      <c r="G14" s="47">
        <v>3.8888888888888888</v>
      </c>
    </row>
    <row r="15" spans="1:8" x14ac:dyDescent="0.25">
      <c r="A15" s="41" t="s">
        <v>236</v>
      </c>
      <c r="B15" s="47">
        <v>4.3432601880877746</v>
      </c>
      <c r="C15" s="47">
        <v>4.0391849529780561</v>
      </c>
      <c r="D15" s="47">
        <v>3.9247648902821317</v>
      </c>
      <c r="E15" s="47">
        <v>4.2053291536050157</v>
      </c>
      <c r="F15" s="47">
        <v>4.1990595611285269</v>
      </c>
      <c r="G15" s="47">
        <v>3.9608150470219434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A0E40-684E-4BEF-B696-DC206C181B80}">
  <dimension ref="K5:AU76"/>
  <sheetViews>
    <sheetView showGridLines="0" topLeftCell="B1" zoomScale="140" zoomScaleNormal="140" workbookViewId="0">
      <selection activeCell="G31" sqref="G31"/>
    </sheetView>
  </sheetViews>
  <sheetFormatPr defaultRowHeight="12.5" x14ac:dyDescent="0.25"/>
  <cols>
    <col min="1" max="1" width="0" hidden="1" customWidth="1"/>
    <col min="35" max="35" width="17.54296875" bestFit="1" customWidth="1"/>
    <col min="36" max="36" width="16.7265625" bestFit="1" customWidth="1"/>
  </cols>
  <sheetData>
    <row r="5" spans="11:47" x14ac:dyDescent="0.25">
      <c r="AP5" t="s">
        <v>187</v>
      </c>
      <c r="AQ5" t="s">
        <v>186</v>
      </c>
      <c r="AR5" t="s">
        <v>185</v>
      </c>
      <c r="AS5" t="s">
        <v>188</v>
      </c>
      <c r="AT5" t="s">
        <v>3</v>
      </c>
      <c r="AU5" t="s">
        <v>177</v>
      </c>
    </row>
    <row r="6" spans="11:47" x14ac:dyDescent="0.25">
      <c r="AP6" t="s">
        <v>184</v>
      </c>
      <c r="AQ6">
        <v>30000</v>
      </c>
      <c r="AR6">
        <v>0.92962962962962969</v>
      </c>
      <c r="AS6">
        <v>9</v>
      </c>
      <c r="AT6" t="s">
        <v>173</v>
      </c>
      <c r="AU6" t="s">
        <v>158</v>
      </c>
    </row>
    <row r="7" spans="11:47" ht="18" customHeight="1" x14ac:dyDescent="0.25">
      <c r="AI7" s="40" t="s">
        <v>202</v>
      </c>
      <c r="AJ7" t="s">
        <v>219</v>
      </c>
      <c r="AP7" t="s">
        <v>28</v>
      </c>
      <c r="AQ7">
        <v>40000</v>
      </c>
      <c r="AR7">
        <v>0.92592592592592604</v>
      </c>
      <c r="AS7">
        <v>8</v>
      </c>
      <c r="AT7" t="s">
        <v>173</v>
      </c>
      <c r="AU7" t="s">
        <v>169</v>
      </c>
    </row>
    <row r="8" spans="11:47" ht="18" customHeight="1" x14ac:dyDescent="0.25">
      <c r="L8" s="81">
        <f>GETPIVOTDATA("[Measures].[Sum of Requested]",$AI$7)</f>
        <v>3254912</v>
      </c>
      <c r="M8" s="81"/>
      <c r="N8" s="81"/>
      <c r="AI8" s="41" t="s">
        <v>203</v>
      </c>
      <c r="AJ8" s="42">
        <v>195000</v>
      </c>
      <c r="AP8" t="s">
        <v>84</v>
      </c>
      <c r="AQ8">
        <v>125000</v>
      </c>
      <c r="AR8">
        <v>0.91851851851851862</v>
      </c>
      <c r="AS8">
        <v>9</v>
      </c>
      <c r="AT8" t="s">
        <v>173</v>
      </c>
      <c r="AU8" t="s">
        <v>158</v>
      </c>
    </row>
    <row r="9" spans="11:47" ht="12.65" customHeight="1" x14ac:dyDescent="0.25">
      <c r="L9" s="81"/>
      <c r="M9" s="81"/>
      <c r="N9" s="81"/>
      <c r="AI9" s="41" t="s">
        <v>204</v>
      </c>
      <c r="AJ9" s="42">
        <v>15240</v>
      </c>
      <c r="AP9" t="s">
        <v>98</v>
      </c>
      <c r="AQ9">
        <v>44600</v>
      </c>
      <c r="AR9">
        <v>0.91111111111111098</v>
      </c>
      <c r="AS9">
        <v>9</v>
      </c>
      <c r="AT9" t="s">
        <v>175</v>
      </c>
      <c r="AU9" t="s">
        <v>171</v>
      </c>
    </row>
    <row r="10" spans="11:47" ht="12.65" customHeight="1" x14ac:dyDescent="0.25">
      <c r="K10" s="43"/>
      <c r="L10" s="81"/>
      <c r="M10" s="81"/>
      <c r="N10" s="81"/>
      <c r="AI10" s="41" t="s">
        <v>205</v>
      </c>
      <c r="AJ10" s="42">
        <v>355000</v>
      </c>
      <c r="AP10" t="s">
        <v>110</v>
      </c>
      <c r="AQ10">
        <v>20000</v>
      </c>
      <c r="AR10">
        <v>0.90740740740740755</v>
      </c>
      <c r="AS10">
        <v>9</v>
      </c>
      <c r="AT10" t="s">
        <v>174</v>
      </c>
      <c r="AU10" t="s">
        <v>165</v>
      </c>
    </row>
    <row r="11" spans="11:47" ht="12.65" customHeight="1" x14ac:dyDescent="0.25">
      <c r="K11" s="43"/>
      <c r="L11" s="81"/>
      <c r="M11" s="81"/>
      <c r="N11" s="81"/>
      <c r="AI11" s="41" t="s">
        <v>206</v>
      </c>
      <c r="AJ11" s="42">
        <v>68500</v>
      </c>
      <c r="AP11" t="s">
        <v>59</v>
      </c>
      <c r="AQ11">
        <v>25000</v>
      </c>
      <c r="AR11">
        <v>0.90740740740740755</v>
      </c>
      <c r="AS11">
        <v>9</v>
      </c>
      <c r="AT11" t="s">
        <v>174</v>
      </c>
      <c r="AU11" t="s">
        <v>165</v>
      </c>
    </row>
    <row r="12" spans="11:47" ht="18" customHeight="1" x14ac:dyDescent="0.25">
      <c r="L12" s="81"/>
      <c r="M12" s="81"/>
      <c r="N12" s="81"/>
      <c r="AI12" s="41" t="s">
        <v>207</v>
      </c>
      <c r="AJ12" s="42">
        <v>64600</v>
      </c>
      <c r="AP12" t="s">
        <v>122</v>
      </c>
      <c r="AQ12">
        <v>11156</v>
      </c>
      <c r="AR12">
        <v>0.90740740740740733</v>
      </c>
      <c r="AS12">
        <v>9</v>
      </c>
      <c r="AT12" t="s">
        <v>176</v>
      </c>
      <c r="AU12" t="s">
        <v>170</v>
      </c>
    </row>
    <row r="13" spans="11:47" x14ac:dyDescent="0.25">
      <c r="L13" s="81"/>
      <c r="M13" s="81"/>
      <c r="N13" s="81"/>
      <c r="AI13" s="41" t="s">
        <v>208</v>
      </c>
      <c r="AJ13" s="42">
        <v>124300</v>
      </c>
      <c r="AP13" t="s">
        <v>24</v>
      </c>
      <c r="AQ13">
        <v>50000</v>
      </c>
      <c r="AR13">
        <v>0.90370370370370368</v>
      </c>
      <c r="AS13">
        <v>9</v>
      </c>
      <c r="AT13" t="s">
        <v>173</v>
      </c>
      <c r="AU13" t="s">
        <v>158</v>
      </c>
    </row>
    <row r="14" spans="11:47" x14ac:dyDescent="0.25">
      <c r="AI14" s="41" t="s">
        <v>209</v>
      </c>
      <c r="AJ14" s="42">
        <v>249080</v>
      </c>
      <c r="AP14" t="s">
        <v>82</v>
      </c>
      <c r="AQ14">
        <v>35000</v>
      </c>
      <c r="AR14">
        <v>0.90370370370370368</v>
      </c>
      <c r="AS14">
        <v>9</v>
      </c>
      <c r="AT14" t="s">
        <v>174</v>
      </c>
      <c r="AU14" t="s">
        <v>165</v>
      </c>
    </row>
    <row r="15" spans="11:47" x14ac:dyDescent="0.25">
      <c r="AI15" s="41" t="s">
        <v>210</v>
      </c>
      <c r="AJ15" s="42">
        <v>513906</v>
      </c>
      <c r="AP15" t="s">
        <v>48</v>
      </c>
      <c r="AQ15">
        <v>20000</v>
      </c>
      <c r="AR15">
        <v>0.89999999999999991</v>
      </c>
      <c r="AS15">
        <v>9</v>
      </c>
      <c r="AT15" t="s">
        <v>174</v>
      </c>
      <c r="AU15" t="s">
        <v>159</v>
      </c>
    </row>
    <row r="16" spans="11:47" x14ac:dyDescent="0.25">
      <c r="AI16" s="41" t="s">
        <v>211</v>
      </c>
      <c r="AJ16" s="42">
        <v>80000</v>
      </c>
      <c r="AP16" t="s">
        <v>67</v>
      </c>
      <c r="AQ16">
        <v>70000</v>
      </c>
      <c r="AR16">
        <v>0.89999999999999991</v>
      </c>
      <c r="AS16">
        <v>8</v>
      </c>
      <c r="AT16" t="s">
        <v>175</v>
      </c>
      <c r="AU16" t="s">
        <v>160</v>
      </c>
    </row>
    <row r="17" spans="35:47" x14ac:dyDescent="0.25">
      <c r="AI17" s="41" t="s">
        <v>212</v>
      </c>
      <c r="AJ17" s="42">
        <v>111000</v>
      </c>
      <c r="AP17" t="s">
        <v>179</v>
      </c>
      <c r="AQ17">
        <v>30000</v>
      </c>
      <c r="AR17">
        <v>0.89629629629629648</v>
      </c>
      <c r="AS17">
        <v>9</v>
      </c>
      <c r="AT17" t="s">
        <v>173</v>
      </c>
      <c r="AU17" t="s">
        <v>158</v>
      </c>
    </row>
    <row r="18" spans="35:47" x14ac:dyDescent="0.25">
      <c r="AI18" s="41" t="s">
        <v>213</v>
      </c>
      <c r="AJ18" s="42">
        <v>299236</v>
      </c>
      <c r="AP18" t="s">
        <v>182</v>
      </c>
      <c r="AQ18">
        <v>80000</v>
      </c>
      <c r="AR18">
        <v>0.89629629629629648</v>
      </c>
      <c r="AS18">
        <v>9</v>
      </c>
      <c r="AT18" t="s">
        <v>175</v>
      </c>
      <c r="AU18" t="s">
        <v>167</v>
      </c>
    </row>
    <row r="19" spans="35:47" x14ac:dyDescent="0.25">
      <c r="AI19" s="41" t="s">
        <v>214</v>
      </c>
      <c r="AJ19" s="42">
        <v>275000</v>
      </c>
      <c r="AP19" t="s">
        <v>137</v>
      </c>
      <c r="AQ19">
        <v>30000</v>
      </c>
      <c r="AR19">
        <v>0.8925925925925926</v>
      </c>
      <c r="AS19">
        <v>8</v>
      </c>
      <c r="AT19" t="s">
        <v>176</v>
      </c>
      <c r="AU19" t="s">
        <v>170</v>
      </c>
    </row>
    <row r="20" spans="35:47" x14ac:dyDescent="0.25">
      <c r="AI20" s="41" t="s">
        <v>215</v>
      </c>
      <c r="AJ20" s="42">
        <v>201156</v>
      </c>
      <c r="AP20" t="s">
        <v>42</v>
      </c>
      <c r="AQ20">
        <v>30000</v>
      </c>
      <c r="AR20">
        <v>0.8925925925925926</v>
      </c>
      <c r="AS20">
        <v>8</v>
      </c>
      <c r="AT20" t="s">
        <v>174</v>
      </c>
      <c r="AU20" t="s">
        <v>165</v>
      </c>
    </row>
    <row r="21" spans="35:47" x14ac:dyDescent="0.25">
      <c r="AI21" s="41" t="s">
        <v>216</v>
      </c>
      <c r="AJ21" s="42">
        <v>537349</v>
      </c>
      <c r="AP21" t="s">
        <v>65</v>
      </c>
      <c r="AQ21">
        <v>74236</v>
      </c>
      <c r="AR21">
        <v>0.88888888888888906</v>
      </c>
      <c r="AS21">
        <v>9</v>
      </c>
      <c r="AT21" t="s">
        <v>174</v>
      </c>
      <c r="AU21" t="s">
        <v>166</v>
      </c>
    </row>
    <row r="22" spans="35:47" x14ac:dyDescent="0.25">
      <c r="AI22" s="41" t="s">
        <v>217</v>
      </c>
      <c r="AJ22" s="42">
        <v>165545</v>
      </c>
      <c r="AP22" t="s">
        <v>80</v>
      </c>
      <c r="AQ22">
        <v>75000</v>
      </c>
      <c r="AR22">
        <v>0.88518518518518519</v>
      </c>
      <c r="AS22">
        <v>9</v>
      </c>
      <c r="AT22" t="s">
        <v>173</v>
      </c>
      <c r="AU22" t="s">
        <v>158</v>
      </c>
    </row>
    <row r="23" spans="35:47" x14ac:dyDescent="0.25">
      <c r="AI23" s="41" t="s">
        <v>218</v>
      </c>
      <c r="AJ23" s="42">
        <v>3254912</v>
      </c>
      <c r="AP23" t="s">
        <v>181</v>
      </c>
      <c r="AQ23">
        <v>80000</v>
      </c>
      <c r="AR23">
        <v>0.87777777777777777</v>
      </c>
      <c r="AS23">
        <v>7</v>
      </c>
      <c r="AT23" t="s">
        <v>174</v>
      </c>
      <c r="AU23" t="s">
        <v>161</v>
      </c>
    </row>
    <row r="24" spans="35:47" x14ac:dyDescent="0.25">
      <c r="AP24" t="s">
        <v>22</v>
      </c>
      <c r="AQ24">
        <v>20000</v>
      </c>
      <c r="AR24">
        <v>0.87777777777777777</v>
      </c>
      <c r="AS24">
        <v>9</v>
      </c>
      <c r="AT24" t="s">
        <v>175</v>
      </c>
      <c r="AU24" t="s">
        <v>171</v>
      </c>
    </row>
    <row r="25" spans="35:47" x14ac:dyDescent="0.25">
      <c r="AP25" t="s">
        <v>92</v>
      </c>
      <c r="AQ25">
        <v>60000</v>
      </c>
      <c r="AR25">
        <v>0.874074074074074</v>
      </c>
      <c r="AS25">
        <v>8</v>
      </c>
      <c r="AT25" t="s">
        <v>173</v>
      </c>
      <c r="AU25" t="s">
        <v>169</v>
      </c>
    </row>
    <row r="26" spans="35:47" x14ac:dyDescent="0.25">
      <c r="AP26" t="s">
        <v>96</v>
      </c>
      <c r="AQ26">
        <v>60000</v>
      </c>
      <c r="AR26">
        <v>0.874074074074074</v>
      </c>
      <c r="AS26">
        <v>9</v>
      </c>
      <c r="AT26" t="s">
        <v>174</v>
      </c>
      <c r="AU26" t="s">
        <v>165</v>
      </c>
    </row>
    <row r="27" spans="35:47" x14ac:dyDescent="0.25">
      <c r="AP27" t="s">
        <v>78</v>
      </c>
      <c r="AQ27">
        <v>33500</v>
      </c>
      <c r="AR27">
        <v>0.87037037037037046</v>
      </c>
      <c r="AS27">
        <v>9</v>
      </c>
      <c r="AT27" t="s">
        <v>173</v>
      </c>
      <c r="AU27" t="s">
        <v>158</v>
      </c>
    </row>
    <row r="28" spans="35:47" x14ac:dyDescent="0.25">
      <c r="AP28" t="s">
        <v>20</v>
      </c>
      <c r="AQ28">
        <v>20000</v>
      </c>
      <c r="AR28">
        <v>0.87037037037037046</v>
      </c>
      <c r="AS28">
        <v>9</v>
      </c>
      <c r="AT28" t="s">
        <v>174</v>
      </c>
      <c r="AU28" t="s">
        <v>163</v>
      </c>
    </row>
    <row r="29" spans="35:47" x14ac:dyDescent="0.25">
      <c r="AP29" t="s">
        <v>50</v>
      </c>
      <c r="AQ29">
        <v>12006</v>
      </c>
      <c r="AR29">
        <v>0.8666666666666667</v>
      </c>
      <c r="AS29">
        <v>8</v>
      </c>
      <c r="AT29" t="s">
        <v>173</v>
      </c>
      <c r="AU29" t="s">
        <v>158</v>
      </c>
    </row>
    <row r="30" spans="35:47" x14ac:dyDescent="0.25">
      <c r="AP30" t="s">
        <v>46</v>
      </c>
      <c r="AQ30">
        <v>20000</v>
      </c>
      <c r="AR30">
        <v>0.8666666666666667</v>
      </c>
      <c r="AS30">
        <v>8</v>
      </c>
      <c r="AT30" t="s">
        <v>174</v>
      </c>
      <c r="AU30" t="s">
        <v>162</v>
      </c>
    </row>
    <row r="31" spans="35:47" x14ac:dyDescent="0.25">
      <c r="AP31" t="s">
        <v>63</v>
      </c>
      <c r="AQ31">
        <v>40000</v>
      </c>
      <c r="AR31">
        <v>0.86296296296296282</v>
      </c>
      <c r="AS31">
        <v>8</v>
      </c>
      <c r="AT31" t="s">
        <v>174</v>
      </c>
      <c r="AU31" t="s">
        <v>164</v>
      </c>
    </row>
    <row r="32" spans="35:47" x14ac:dyDescent="0.25">
      <c r="AP32" t="s">
        <v>100</v>
      </c>
      <c r="AQ32">
        <v>78823</v>
      </c>
      <c r="AR32">
        <v>0.85925925925925917</v>
      </c>
      <c r="AS32">
        <v>8</v>
      </c>
      <c r="AT32" t="s">
        <v>174</v>
      </c>
      <c r="AU32" t="s">
        <v>159</v>
      </c>
    </row>
    <row r="33" spans="42:47" x14ac:dyDescent="0.25">
      <c r="AP33" t="s">
        <v>86</v>
      </c>
      <c r="AQ33">
        <v>35000</v>
      </c>
      <c r="AR33">
        <v>0.85185185185185197</v>
      </c>
      <c r="AS33">
        <v>8</v>
      </c>
      <c r="AT33" t="s">
        <v>175</v>
      </c>
      <c r="AU33" t="s">
        <v>160</v>
      </c>
    </row>
    <row r="34" spans="42:47" x14ac:dyDescent="0.25">
      <c r="AP34" t="s">
        <v>133</v>
      </c>
      <c r="AQ34">
        <v>80000</v>
      </c>
      <c r="AR34">
        <v>0.85185185185185186</v>
      </c>
      <c r="AS34">
        <v>7</v>
      </c>
      <c r="AT34" t="s">
        <v>173</v>
      </c>
      <c r="AU34" t="s">
        <v>158</v>
      </c>
    </row>
    <row r="35" spans="42:47" x14ac:dyDescent="0.25">
      <c r="AP35" t="s">
        <v>135</v>
      </c>
      <c r="AQ35">
        <v>46080</v>
      </c>
      <c r="AR35">
        <v>0.85185185185185186</v>
      </c>
      <c r="AS35">
        <v>8</v>
      </c>
      <c r="AT35" t="s">
        <v>174</v>
      </c>
      <c r="AU35" t="s">
        <v>164</v>
      </c>
    </row>
    <row r="36" spans="42:47" x14ac:dyDescent="0.25">
      <c r="AP36" t="s">
        <v>102</v>
      </c>
      <c r="AQ36">
        <v>80000</v>
      </c>
      <c r="AR36">
        <v>0.85185185185185186</v>
      </c>
      <c r="AS36">
        <v>8</v>
      </c>
      <c r="AT36" t="s">
        <v>174</v>
      </c>
      <c r="AU36" t="s">
        <v>159</v>
      </c>
    </row>
    <row r="37" spans="42:47" x14ac:dyDescent="0.25">
      <c r="AP37" t="s">
        <v>106</v>
      </c>
      <c r="AQ37">
        <v>25000</v>
      </c>
      <c r="AR37">
        <v>0.84814814814814821</v>
      </c>
      <c r="AS37">
        <v>8</v>
      </c>
      <c r="AT37" t="s">
        <v>174</v>
      </c>
      <c r="AU37" t="s">
        <v>162</v>
      </c>
    </row>
    <row r="38" spans="42:47" x14ac:dyDescent="0.25">
      <c r="AP38" t="s">
        <v>112</v>
      </c>
      <c r="AQ38">
        <v>35000</v>
      </c>
      <c r="AR38">
        <v>0.84814814814814821</v>
      </c>
      <c r="AS38">
        <v>8</v>
      </c>
      <c r="AT38" t="s">
        <v>174</v>
      </c>
      <c r="AU38" t="s">
        <v>166</v>
      </c>
    </row>
    <row r="39" spans="42:47" x14ac:dyDescent="0.25">
      <c r="AP39" t="s">
        <v>143</v>
      </c>
      <c r="AQ39">
        <v>15240</v>
      </c>
      <c r="AR39">
        <v>0.8481481481481481</v>
      </c>
      <c r="AS39">
        <v>9</v>
      </c>
      <c r="AT39" t="s">
        <v>176</v>
      </c>
      <c r="AU39" t="s">
        <v>172</v>
      </c>
    </row>
    <row r="40" spans="42:47" x14ac:dyDescent="0.25">
      <c r="AP40" t="s">
        <v>180</v>
      </c>
      <c r="AQ40">
        <v>30000</v>
      </c>
      <c r="AR40">
        <v>0.8481481481481481</v>
      </c>
      <c r="AS40">
        <v>9</v>
      </c>
      <c r="AT40" t="s">
        <v>174</v>
      </c>
      <c r="AU40" t="s">
        <v>164</v>
      </c>
    </row>
    <row r="41" spans="42:47" x14ac:dyDescent="0.25">
      <c r="AP41" t="s">
        <v>44</v>
      </c>
      <c r="AQ41">
        <v>40000</v>
      </c>
      <c r="AR41">
        <v>0.84444444444444455</v>
      </c>
      <c r="AS41">
        <v>9</v>
      </c>
      <c r="AT41" t="s">
        <v>174</v>
      </c>
      <c r="AU41" t="s">
        <v>166</v>
      </c>
    </row>
    <row r="42" spans="42:47" x14ac:dyDescent="0.25">
      <c r="AP42" t="s">
        <v>90</v>
      </c>
      <c r="AQ42">
        <v>95000</v>
      </c>
      <c r="AR42">
        <v>0.84074074074074068</v>
      </c>
      <c r="AS42">
        <v>9</v>
      </c>
      <c r="AT42" t="s">
        <v>173</v>
      </c>
      <c r="AU42" t="s">
        <v>169</v>
      </c>
    </row>
    <row r="43" spans="42:47" x14ac:dyDescent="0.25">
      <c r="AP43" t="s">
        <v>57</v>
      </c>
      <c r="AQ43">
        <v>80000</v>
      </c>
      <c r="AR43">
        <v>0.84074074074074068</v>
      </c>
      <c r="AS43">
        <v>9</v>
      </c>
      <c r="AT43" t="s">
        <v>176</v>
      </c>
      <c r="AU43" t="s">
        <v>170</v>
      </c>
    </row>
    <row r="44" spans="42:47" x14ac:dyDescent="0.25">
      <c r="AP44" t="s">
        <v>145</v>
      </c>
      <c r="AQ44">
        <v>55000</v>
      </c>
      <c r="AR44">
        <v>0.83703703703703702</v>
      </c>
      <c r="AS44">
        <v>7</v>
      </c>
      <c r="AT44" t="s">
        <v>175</v>
      </c>
      <c r="AU44" t="s">
        <v>167</v>
      </c>
    </row>
    <row r="45" spans="42:47" x14ac:dyDescent="0.25">
      <c r="AP45" t="s">
        <v>15</v>
      </c>
      <c r="AQ45">
        <v>30000</v>
      </c>
      <c r="AR45">
        <v>0.83333333333333348</v>
      </c>
      <c r="AS45">
        <v>8</v>
      </c>
      <c r="AT45" t="s">
        <v>174</v>
      </c>
      <c r="AU45" t="s">
        <v>165</v>
      </c>
    </row>
    <row r="46" spans="42:47" x14ac:dyDescent="0.25">
      <c r="AP46" t="s">
        <v>124</v>
      </c>
      <c r="AQ46">
        <v>33000</v>
      </c>
      <c r="AR46">
        <v>0.83333333333333337</v>
      </c>
      <c r="AS46">
        <v>9</v>
      </c>
      <c r="AT46" t="s">
        <v>174</v>
      </c>
      <c r="AU46" t="s">
        <v>164</v>
      </c>
    </row>
    <row r="47" spans="42:47" x14ac:dyDescent="0.25">
      <c r="AP47" t="s">
        <v>127</v>
      </c>
      <c r="AQ47">
        <v>80000</v>
      </c>
      <c r="AR47">
        <v>0.83333333333333326</v>
      </c>
      <c r="AS47">
        <v>9</v>
      </c>
      <c r="AT47" t="s">
        <v>176</v>
      </c>
      <c r="AU47" t="s">
        <v>170</v>
      </c>
    </row>
    <row r="48" spans="42:47" x14ac:dyDescent="0.25">
      <c r="AP48" t="s">
        <v>118</v>
      </c>
      <c r="AQ48">
        <v>35000</v>
      </c>
      <c r="AR48">
        <v>0.83333333333333326</v>
      </c>
      <c r="AS48">
        <v>8</v>
      </c>
      <c r="AT48" t="s">
        <v>175</v>
      </c>
      <c r="AU48" t="s">
        <v>160</v>
      </c>
    </row>
    <row r="49" spans="42:47" x14ac:dyDescent="0.25">
      <c r="AP49" t="s">
        <v>88</v>
      </c>
      <c r="AQ49">
        <v>50816</v>
      </c>
      <c r="AR49">
        <v>0.82592592592592595</v>
      </c>
      <c r="AS49">
        <v>7</v>
      </c>
      <c r="AT49" t="s">
        <v>174</v>
      </c>
      <c r="AU49" t="s">
        <v>159</v>
      </c>
    </row>
    <row r="50" spans="42:47" x14ac:dyDescent="0.25">
      <c r="AP50" t="s">
        <v>70</v>
      </c>
      <c r="AQ50">
        <v>24000</v>
      </c>
      <c r="AR50">
        <v>0.82592592592592584</v>
      </c>
      <c r="AS50">
        <v>9</v>
      </c>
      <c r="AT50" t="s">
        <v>174</v>
      </c>
      <c r="AU50" t="s">
        <v>162</v>
      </c>
    </row>
    <row r="51" spans="42:47" x14ac:dyDescent="0.25">
      <c r="AP51" t="s">
        <v>108</v>
      </c>
      <c r="AQ51">
        <v>5000</v>
      </c>
      <c r="AR51">
        <v>0.80740740740740746</v>
      </c>
      <c r="AS51">
        <v>7</v>
      </c>
      <c r="AT51" t="s">
        <v>174</v>
      </c>
      <c r="AU51" t="s">
        <v>159</v>
      </c>
    </row>
    <row r="52" spans="42:47" x14ac:dyDescent="0.25">
      <c r="AP52" t="s">
        <v>40</v>
      </c>
      <c r="AQ52">
        <v>30000</v>
      </c>
      <c r="AR52">
        <v>0.8</v>
      </c>
      <c r="AS52">
        <v>7</v>
      </c>
      <c r="AT52" t="s">
        <v>174</v>
      </c>
      <c r="AU52" t="s">
        <v>159</v>
      </c>
    </row>
    <row r="53" spans="42:47" x14ac:dyDescent="0.25">
      <c r="AP53" t="s">
        <v>130</v>
      </c>
      <c r="AQ53">
        <v>80000</v>
      </c>
      <c r="AR53">
        <v>0.79629629629629628</v>
      </c>
      <c r="AS53">
        <v>7</v>
      </c>
      <c r="AT53" t="s">
        <v>174</v>
      </c>
      <c r="AU53" t="s">
        <v>165</v>
      </c>
    </row>
    <row r="54" spans="42:47" x14ac:dyDescent="0.25">
      <c r="AP54" t="s">
        <v>76</v>
      </c>
      <c r="AQ54">
        <v>22060</v>
      </c>
      <c r="AR54">
        <v>0.79629629629629628</v>
      </c>
      <c r="AS54">
        <v>6</v>
      </c>
      <c r="AT54" t="s">
        <v>174</v>
      </c>
      <c r="AU54" t="s">
        <v>159</v>
      </c>
    </row>
    <row r="55" spans="42:47" x14ac:dyDescent="0.25">
      <c r="AP55" t="s">
        <v>61</v>
      </c>
      <c r="AQ55">
        <v>72000</v>
      </c>
      <c r="AR55">
        <v>0.79259259259259252</v>
      </c>
      <c r="AS55">
        <v>7</v>
      </c>
      <c r="AT55" t="s">
        <v>174</v>
      </c>
      <c r="AU55" t="s">
        <v>163</v>
      </c>
    </row>
    <row r="56" spans="42:47" x14ac:dyDescent="0.25">
      <c r="AP56" t="s">
        <v>34</v>
      </c>
      <c r="AQ56">
        <v>20000</v>
      </c>
      <c r="AR56">
        <v>0.79259259259259252</v>
      </c>
      <c r="AS56">
        <v>5</v>
      </c>
      <c r="AT56" t="s">
        <v>174</v>
      </c>
      <c r="AU56" t="s">
        <v>159</v>
      </c>
    </row>
    <row r="57" spans="42:47" x14ac:dyDescent="0.25">
      <c r="AP57" t="s">
        <v>54</v>
      </c>
      <c r="AQ57">
        <v>35000</v>
      </c>
      <c r="AR57">
        <v>0.78518518518518521</v>
      </c>
      <c r="AS57">
        <v>5</v>
      </c>
      <c r="AT57" t="s">
        <v>175</v>
      </c>
      <c r="AU57" t="s">
        <v>160</v>
      </c>
    </row>
    <row r="58" spans="42:47" x14ac:dyDescent="0.25">
      <c r="AP58" t="s">
        <v>32</v>
      </c>
      <c r="AQ58">
        <v>18400</v>
      </c>
      <c r="AR58">
        <v>0.78148148148148144</v>
      </c>
      <c r="AS58">
        <v>7</v>
      </c>
      <c r="AT58" t="s">
        <v>173</v>
      </c>
      <c r="AU58" t="s">
        <v>158</v>
      </c>
    </row>
    <row r="59" spans="42:47" x14ac:dyDescent="0.25">
      <c r="AP59" t="s">
        <v>178</v>
      </c>
      <c r="AQ59">
        <v>30000</v>
      </c>
      <c r="AR59">
        <v>0.7777777777777779</v>
      </c>
      <c r="AS59">
        <v>6</v>
      </c>
      <c r="AT59" t="s">
        <v>175</v>
      </c>
      <c r="AU59" t="s">
        <v>160</v>
      </c>
    </row>
    <row r="60" spans="42:47" x14ac:dyDescent="0.25">
      <c r="AP60" t="s">
        <v>36</v>
      </c>
      <c r="AQ60">
        <v>32500</v>
      </c>
      <c r="AR60">
        <v>0.77777777777777779</v>
      </c>
      <c r="AS60">
        <v>7</v>
      </c>
      <c r="AT60" t="s">
        <v>174</v>
      </c>
      <c r="AU60" t="s">
        <v>159</v>
      </c>
    </row>
    <row r="61" spans="42:47" x14ac:dyDescent="0.25">
      <c r="AP61" t="s">
        <v>18</v>
      </c>
      <c r="AQ61">
        <v>26500</v>
      </c>
      <c r="AR61">
        <v>0.77407407407407414</v>
      </c>
      <c r="AS61">
        <v>7</v>
      </c>
      <c r="AT61" t="s">
        <v>174</v>
      </c>
      <c r="AU61" t="s">
        <v>159</v>
      </c>
    </row>
    <row r="62" spans="42:47" x14ac:dyDescent="0.25">
      <c r="AP62" t="s">
        <v>183</v>
      </c>
      <c r="AQ62">
        <v>30000</v>
      </c>
      <c r="AR62">
        <v>0.76666666666666661</v>
      </c>
      <c r="AS62">
        <v>5</v>
      </c>
      <c r="AT62" t="s">
        <v>174</v>
      </c>
      <c r="AU62" t="s">
        <v>159</v>
      </c>
    </row>
    <row r="63" spans="42:47" x14ac:dyDescent="0.25">
      <c r="AP63" t="s">
        <v>104</v>
      </c>
      <c r="AQ63">
        <v>42000</v>
      </c>
      <c r="AR63">
        <v>0.75925925925925919</v>
      </c>
      <c r="AS63">
        <v>6</v>
      </c>
      <c r="AT63" t="s">
        <v>174</v>
      </c>
      <c r="AU63" t="s">
        <v>162</v>
      </c>
    </row>
    <row r="64" spans="42:47" x14ac:dyDescent="0.25">
      <c r="AP64" t="s">
        <v>26</v>
      </c>
      <c r="AQ64">
        <v>20000</v>
      </c>
      <c r="AR64">
        <v>0.75185185185185188</v>
      </c>
      <c r="AS64">
        <v>6</v>
      </c>
      <c r="AT64" t="s">
        <v>175</v>
      </c>
      <c r="AU64" t="s">
        <v>160</v>
      </c>
    </row>
    <row r="65" spans="42:47" x14ac:dyDescent="0.25">
      <c r="AP65" t="s">
        <v>131</v>
      </c>
      <c r="AQ65">
        <v>12300</v>
      </c>
      <c r="AR65">
        <v>0.73333333333333339</v>
      </c>
      <c r="AS65">
        <v>7</v>
      </c>
      <c r="AT65" t="s">
        <v>174</v>
      </c>
      <c r="AU65" t="s">
        <v>163</v>
      </c>
    </row>
    <row r="66" spans="42:47" x14ac:dyDescent="0.25">
      <c r="AP66" t="s">
        <v>94</v>
      </c>
      <c r="AQ66">
        <v>75000</v>
      </c>
      <c r="AR66">
        <v>0.73333333333333328</v>
      </c>
      <c r="AS66">
        <v>4</v>
      </c>
      <c r="AT66" t="s">
        <v>174</v>
      </c>
      <c r="AU66" t="s">
        <v>165</v>
      </c>
    </row>
    <row r="67" spans="42:47" x14ac:dyDescent="0.25">
      <c r="AP67" t="s">
        <v>141</v>
      </c>
      <c r="AQ67">
        <v>150000</v>
      </c>
      <c r="AR67">
        <v>0.73333333333333317</v>
      </c>
      <c r="AS67">
        <v>6</v>
      </c>
      <c r="AT67" t="s">
        <v>174</v>
      </c>
      <c r="AU67" t="s">
        <v>166</v>
      </c>
    </row>
    <row r="68" spans="42:47" x14ac:dyDescent="0.25">
      <c r="AP68" t="s">
        <v>120</v>
      </c>
      <c r="AQ68">
        <v>53150</v>
      </c>
      <c r="AR68">
        <v>0.72962962962962963</v>
      </c>
      <c r="AS68">
        <v>5</v>
      </c>
      <c r="AT68" t="s">
        <v>174</v>
      </c>
      <c r="AU68" t="s">
        <v>159</v>
      </c>
    </row>
    <row r="69" spans="42:47" x14ac:dyDescent="0.25">
      <c r="AP69" t="s">
        <v>30</v>
      </c>
      <c r="AQ69">
        <v>60000</v>
      </c>
      <c r="AR69">
        <v>0.7</v>
      </c>
      <c r="AS69">
        <v>4</v>
      </c>
      <c r="AT69" t="s">
        <v>173</v>
      </c>
      <c r="AU69" t="s">
        <v>158</v>
      </c>
    </row>
    <row r="70" spans="42:47" x14ac:dyDescent="0.25">
      <c r="AP70" t="s">
        <v>139</v>
      </c>
      <c r="AQ70">
        <v>68500</v>
      </c>
      <c r="AR70">
        <v>0.7</v>
      </c>
      <c r="AS70">
        <v>6</v>
      </c>
      <c r="AT70" t="s">
        <v>176</v>
      </c>
      <c r="AU70" t="s">
        <v>168</v>
      </c>
    </row>
    <row r="71" spans="42:47" x14ac:dyDescent="0.25">
      <c r="AP71" t="s">
        <v>74</v>
      </c>
      <c r="AQ71">
        <v>30545</v>
      </c>
      <c r="AR71">
        <v>0.7</v>
      </c>
      <c r="AS71">
        <v>8</v>
      </c>
      <c r="AT71" t="s">
        <v>175</v>
      </c>
      <c r="AU71" t="s">
        <v>167</v>
      </c>
    </row>
    <row r="72" spans="42:47" x14ac:dyDescent="0.25">
      <c r="AP72" t="s">
        <v>72</v>
      </c>
      <c r="AQ72">
        <v>8500</v>
      </c>
      <c r="AR72">
        <v>0.67407407407407405</v>
      </c>
      <c r="AS72">
        <v>5</v>
      </c>
      <c r="AT72" t="s">
        <v>174</v>
      </c>
      <c r="AU72" t="s">
        <v>159</v>
      </c>
    </row>
    <row r="73" spans="42:47" x14ac:dyDescent="0.25">
      <c r="AP73" t="s">
        <v>52</v>
      </c>
      <c r="AQ73">
        <v>80000</v>
      </c>
      <c r="AR73">
        <v>0.67407407407407394</v>
      </c>
      <c r="AS73">
        <v>3</v>
      </c>
      <c r="AT73" t="s">
        <v>174</v>
      </c>
      <c r="AU73" t="s">
        <v>159</v>
      </c>
    </row>
    <row r="74" spans="42:47" x14ac:dyDescent="0.25">
      <c r="AP74" t="s">
        <v>38</v>
      </c>
      <c r="AQ74">
        <v>50000</v>
      </c>
      <c r="AR74">
        <v>0.6333333333333333</v>
      </c>
      <c r="AS74">
        <v>3</v>
      </c>
      <c r="AT74" t="s">
        <v>175</v>
      </c>
      <c r="AU74" t="s">
        <v>160</v>
      </c>
    </row>
    <row r="75" spans="42:47" x14ac:dyDescent="0.25">
      <c r="AP75" t="s">
        <v>114</v>
      </c>
      <c r="AQ75">
        <v>20000</v>
      </c>
      <c r="AR75">
        <v>0.62592592592592589</v>
      </c>
      <c r="AS75">
        <v>3</v>
      </c>
      <c r="AT75" t="s">
        <v>174</v>
      </c>
      <c r="AU75" t="s">
        <v>163</v>
      </c>
    </row>
    <row r="76" spans="42:47" x14ac:dyDescent="0.25">
      <c r="AP76" t="s">
        <v>116</v>
      </c>
      <c r="AQ76">
        <v>100000</v>
      </c>
      <c r="AR76">
        <v>0.56666666666666654</v>
      </c>
      <c r="AS76">
        <v>4</v>
      </c>
      <c r="AT76" t="s">
        <v>174</v>
      </c>
      <c r="AU76" t="s">
        <v>164</v>
      </c>
    </row>
  </sheetData>
  <mergeCells count="1">
    <mergeCell ref="L8:N1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639"/>
  <sheetViews>
    <sheetView topLeftCell="A69" zoomScaleNormal="100" workbookViewId="0">
      <selection activeCell="A91" sqref="A91"/>
    </sheetView>
  </sheetViews>
  <sheetFormatPr defaultRowHeight="12.5" x14ac:dyDescent="0.25"/>
  <cols>
    <col min="1" max="1" width="63.81640625" customWidth="1"/>
    <col min="2" max="2" width="90.453125" customWidth="1"/>
    <col min="3" max="3" width="14.7265625" customWidth="1"/>
    <col min="4" max="5" width="43.1796875" customWidth="1"/>
    <col min="6" max="6" width="17.453125" customWidth="1"/>
    <col min="7" max="7" width="11.1796875" customWidth="1"/>
    <col min="8" max="8" width="15.7265625" customWidth="1"/>
    <col min="9" max="9" width="8.26953125" customWidth="1"/>
    <col min="10" max="10" width="6.1796875" customWidth="1"/>
    <col min="11" max="11" width="7" customWidth="1"/>
    <col min="12" max="12" width="9" customWidth="1"/>
    <col min="13" max="13" width="33" customWidth="1"/>
    <col min="14" max="14" width="28" customWidth="1"/>
  </cols>
  <sheetData>
    <row r="1" spans="1:14" x14ac:dyDescent="0.25">
      <c r="A1" s="1" t="s">
        <v>0</v>
      </c>
      <c r="B1" s="1" t="s">
        <v>1</v>
      </c>
      <c r="C1" s="1" t="s">
        <v>2</v>
      </c>
      <c r="D1" s="1" t="s">
        <v>3</v>
      </c>
      <c r="E1" s="1" t="s">
        <v>177</v>
      </c>
      <c r="F1" s="1" t="s">
        <v>4</v>
      </c>
      <c r="G1" s="1" t="s">
        <v>5</v>
      </c>
      <c r="H1" s="1" t="s">
        <v>6</v>
      </c>
      <c r="I1" s="1" t="s">
        <v>7</v>
      </c>
      <c r="J1" s="1" t="s">
        <v>8</v>
      </c>
      <c r="K1" s="1" t="s">
        <v>9</v>
      </c>
      <c r="L1" s="1" t="s">
        <v>10</v>
      </c>
      <c r="M1" s="1" t="s">
        <v>11</v>
      </c>
      <c r="N1" s="1" t="s">
        <v>12</v>
      </c>
    </row>
    <row r="2" spans="1:14" s="5" customFormat="1" x14ac:dyDescent="0.25">
      <c r="A2" s="2" t="s">
        <v>28</v>
      </c>
      <c r="B2" s="2" t="s">
        <v>29</v>
      </c>
      <c r="C2" s="3">
        <v>40000</v>
      </c>
      <c r="D2" s="2" t="s">
        <v>173</v>
      </c>
      <c r="E2" s="2" t="s">
        <v>169</v>
      </c>
      <c r="F2" s="4">
        <v>5</v>
      </c>
      <c r="G2" s="4">
        <v>5</v>
      </c>
      <c r="H2" s="4">
        <v>4</v>
      </c>
      <c r="I2" s="4">
        <v>4</v>
      </c>
      <c r="J2" s="4">
        <v>5</v>
      </c>
      <c r="K2" s="4">
        <v>4</v>
      </c>
      <c r="L2" s="6">
        <f t="shared" ref="L2:L65" si="0">SUM(F2:K2)/30</f>
        <v>0.9</v>
      </c>
      <c r="M2" s="2" t="s">
        <v>14</v>
      </c>
      <c r="N2" s="2" t="s">
        <v>149</v>
      </c>
    </row>
    <row r="3" spans="1:14" s="5" customFormat="1" x14ac:dyDescent="0.25">
      <c r="A3" s="2" t="s">
        <v>28</v>
      </c>
      <c r="B3" s="2" t="s">
        <v>29</v>
      </c>
      <c r="C3" s="3">
        <v>40000</v>
      </c>
      <c r="D3" s="2" t="s">
        <v>173</v>
      </c>
      <c r="E3" s="2" t="s">
        <v>169</v>
      </c>
      <c r="F3" s="4">
        <v>5</v>
      </c>
      <c r="G3" s="4">
        <v>5</v>
      </c>
      <c r="H3" s="4">
        <v>5</v>
      </c>
      <c r="I3" s="4">
        <v>5</v>
      </c>
      <c r="J3" s="4">
        <v>5</v>
      </c>
      <c r="K3" s="4">
        <v>5</v>
      </c>
      <c r="L3" s="6">
        <f t="shared" si="0"/>
        <v>1</v>
      </c>
      <c r="M3" s="2" t="s">
        <v>14</v>
      </c>
      <c r="N3" s="2" t="s">
        <v>150</v>
      </c>
    </row>
    <row r="4" spans="1:14" s="5" customFormat="1" x14ac:dyDescent="0.25">
      <c r="A4" s="2" t="s">
        <v>28</v>
      </c>
      <c r="B4" s="2" t="s">
        <v>29</v>
      </c>
      <c r="C4" s="3">
        <v>40000</v>
      </c>
      <c r="D4" s="2" t="s">
        <v>173</v>
      </c>
      <c r="E4" s="2" t="s">
        <v>169</v>
      </c>
      <c r="F4" s="4">
        <v>5</v>
      </c>
      <c r="G4" s="4">
        <v>5</v>
      </c>
      <c r="H4" s="4">
        <v>5</v>
      </c>
      <c r="I4" s="4">
        <v>5</v>
      </c>
      <c r="J4" s="4">
        <v>5</v>
      </c>
      <c r="K4" s="4">
        <v>5</v>
      </c>
      <c r="L4" s="6">
        <f t="shared" si="0"/>
        <v>1</v>
      </c>
      <c r="M4" s="2" t="s">
        <v>14</v>
      </c>
      <c r="N4" s="2" t="s">
        <v>151</v>
      </c>
    </row>
    <row r="5" spans="1:14" s="5" customFormat="1" x14ac:dyDescent="0.25">
      <c r="A5" s="2" t="s">
        <v>28</v>
      </c>
      <c r="B5" s="2" t="s">
        <v>29</v>
      </c>
      <c r="C5" s="3">
        <v>40000</v>
      </c>
      <c r="D5" s="2" t="s">
        <v>173</v>
      </c>
      <c r="E5" s="2" t="s">
        <v>169</v>
      </c>
      <c r="F5" s="4">
        <v>5</v>
      </c>
      <c r="G5" s="4">
        <v>4</v>
      </c>
      <c r="H5" s="4">
        <v>4</v>
      </c>
      <c r="I5" s="4">
        <v>5</v>
      </c>
      <c r="J5" s="4">
        <v>4</v>
      </c>
      <c r="K5" s="4">
        <v>4</v>
      </c>
      <c r="L5" s="6">
        <f t="shared" si="0"/>
        <v>0.8666666666666667</v>
      </c>
      <c r="M5" s="2" t="s">
        <v>14</v>
      </c>
      <c r="N5" s="2" t="s">
        <v>152</v>
      </c>
    </row>
    <row r="6" spans="1:14" s="5" customFormat="1" x14ac:dyDescent="0.25">
      <c r="A6" s="2" t="s">
        <v>28</v>
      </c>
      <c r="B6" s="2" t="s">
        <v>29</v>
      </c>
      <c r="C6" s="3">
        <v>40000</v>
      </c>
      <c r="D6" s="2" t="s">
        <v>173</v>
      </c>
      <c r="E6" s="2" t="s">
        <v>169</v>
      </c>
      <c r="F6" s="4">
        <v>4</v>
      </c>
      <c r="G6" s="4">
        <v>5</v>
      </c>
      <c r="H6" s="4">
        <v>4</v>
      </c>
      <c r="I6" s="4">
        <v>5</v>
      </c>
      <c r="J6" s="4">
        <v>5</v>
      </c>
      <c r="K6" s="4">
        <v>5</v>
      </c>
      <c r="L6" s="6">
        <f t="shared" si="0"/>
        <v>0.93333333333333335</v>
      </c>
      <c r="M6" s="2" t="s">
        <v>14</v>
      </c>
      <c r="N6" s="2" t="s">
        <v>153</v>
      </c>
    </row>
    <row r="7" spans="1:14" s="5" customFormat="1" x14ac:dyDescent="0.25">
      <c r="A7" s="2" t="s">
        <v>28</v>
      </c>
      <c r="B7" s="2" t="s">
        <v>29</v>
      </c>
      <c r="C7" s="3">
        <v>40000</v>
      </c>
      <c r="D7" s="2" t="s">
        <v>173</v>
      </c>
      <c r="E7" s="2" t="s">
        <v>169</v>
      </c>
      <c r="F7" s="4">
        <v>5</v>
      </c>
      <c r="G7" s="4">
        <v>5</v>
      </c>
      <c r="H7" s="4">
        <v>5</v>
      </c>
      <c r="I7" s="4">
        <v>5</v>
      </c>
      <c r="J7" s="4">
        <v>5</v>
      </c>
      <c r="K7" s="4">
        <v>5</v>
      </c>
      <c r="L7" s="6">
        <f t="shared" si="0"/>
        <v>1</v>
      </c>
      <c r="M7" s="2" t="s">
        <v>14</v>
      </c>
      <c r="N7" s="2" t="s">
        <v>154</v>
      </c>
    </row>
    <row r="8" spans="1:14" s="5" customFormat="1" x14ac:dyDescent="0.25">
      <c r="A8" s="2" t="s">
        <v>28</v>
      </c>
      <c r="B8" s="2" t="s">
        <v>29</v>
      </c>
      <c r="C8" s="3">
        <v>40000</v>
      </c>
      <c r="D8" s="2" t="s">
        <v>173</v>
      </c>
      <c r="E8" s="2" t="s">
        <v>169</v>
      </c>
      <c r="F8" s="4">
        <v>5</v>
      </c>
      <c r="G8" s="4">
        <v>4</v>
      </c>
      <c r="H8" s="4">
        <v>5</v>
      </c>
      <c r="I8" s="4">
        <v>4</v>
      </c>
      <c r="J8" s="4">
        <v>4</v>
      </c>
      <c r="K8" s="4">
        <v>5</v>
      </c>
      <c r="L8" s="6">
        <f t="shared" si="0"/>
        <v>0.9</v>
      </c>
      <c r="M8" s="2" t="s">
        <v>14</v>
      </c>
      <c r="N8" s="2" t="s">
        <v>155</v>
      </c>
    </row>
    <row r="9" spans="1:14" s="5" customFormat="1" x14ac:dyDescent="0.25">
      <c r="A9" s="2" t="s">
        <v>28</v>
      </c>
      <c r="B9" s="2" t="s">
        <v>29</v>
      </c>
      <c r="C9" s="3">
        <v>40000</v>
      </c>
      <c r="D9" s="2" t="s">
        <v>173</v>
      </c>
      <c r="E9" s="2" t="s">
        <v>169</v>
      </c>
      <c r="F9" s="4">
        <v>5</v>
      </c>
      <c r="G9" s="4">
        <v>5</v>
      </c>
      <c r="H9" s="4">
        <v>3</v>
      </c>
      <c r="I9" s="4">
        <v>5</v>
      </c>
      <c r="J9" s="4">
        <v>5</v>
      </c>
      <c r="K9" s="4">
        <v>5</v>
      </c>
      <c r="L9" s="6">
        <f t="shared" si="0"/>
        <v>0.93333333333333335</v>
      </c>
      <c r="M9" s="2" t="s">
        <v>14</v>
      </c>
      <c r="N9" s="2" t="s">
        <v>157</v>
      </c>
    </row>
    <row r="10" spans="1:14" s="5" customFormat="1" x14ac:dyDescent="0.25">
      <c r="A10" s="2" t="s">
        <v>28</v>
      </c>
      <c r="B10" s="2" t="s">
        <v>29</v>
      </c>
      <c r="C10" s="3">
        <v>40000</v>
      </c>
      <c r="D10" s="2" t="s">
        <v>173</v>
      </c>
      <c r="E10" s="2" t="s">
        <v>169</v>
      </c>
      <c r="F10" s="4">
        <v>4</v>
      </c>
      <c r="G10" s="4">
        <v>5</v>
      </c>
      <c r="H10" s="4">
        <v>5</v>
      </c>
      <c r="I10" s="4">
        <v>3</v>
      </c>
      <c r="J10" s="4">
        <v>3</v>
      </c>
      <c r="K10" s="4">
        <v>4</v>
      </c>
      <c r="L10" s="6">
        <f t="shared" si="0"/>
        <v>0.8</v>
      </c>
      <c r="M10" s="2" t="s">
        <v>17</v>
      </c>
      <c r="N10" s="2" t="s">
        <v>156</v>
      </c>
    </row>
    <row r="11" spans="1:14" s="5" customFormat="1" x14ac:dyDescent="0.25">
      <c r="A11" s="2" t="s">
        <v>179</v>
      </c>
      <c r="B11" s="2" t="s">
        <v>147</v>
      </c>
      <c r="C11" s="3">
        <v>30000</v>
      </c>
      <c r="D11" s="2" t="s">
        <v>173</v>
      </c>
      <c r="E11" s="2" t="s">
        <v>158</v>
      </c>
      <c r="F11" s="4">
        <v>5</v>
      </c>
      <c r="G11" s="4">
        <v>5</v>
      </c>
      <c r="H11" s="4">
        <v>4</v>
      </c>
      <c r="I11" s="4">
        <v>5</v>
      </c>
      <c r="J11" s="4">
        <v>5</v>
      </c>
      <c r="K11" s="4">
        <v>4</v>
      </c>
      <c r="L11" s="6">
        <f t="shared" si="0"/>
        <v>0.93333333333333335</v>
      </c>
      <c r="M11" s="2" t="s">
        <v>14</v>
      </c>
      <c r="N11" s="2" t="s">
        <v>149</v>
      </c>
    </row>
    <row r="12" spans="1:14" s="5" customFormat="1" x14ac:dyDescent="0.25">
      <c r="A12" s="2" t="s">
        <v>179</v>
      </c>
      <c r="B12" s="2" t="s">
        <v>147</v>
      </c>
      <c r="C12" s="3">
        <v>30000</v>
      </c>
      <c r="D12" s="2" t="s">
        <v>173</v>
      </c>
      <c r="E12" s="2" t="s">
        <v>158</v>
      </c>
      <c r="F12" s="4">
        <v>5</v>
      </c>
      <c r="G12" s="4">
        <v>5</v>
      </c>
      <c r="H12" s="4">
        <v>4</v>
      </c>
      <c r="I12" s="4">
        <v>5</v>
      </c>
      <c r="J12" s="4">
        <v>5</v>
      </c>
      <c r="K12" s="4">
        <v>4</v>
      </c>
      <c r="L12" s="6">
        <f t="shared" si="0"/>
        <v>0.93333333333333335</v>
      </c>
      <c r="M12" s="2" t="s">
        <v>14</v>
      </c>
      <c r="N12" s="2" t="s">
        <v>150</v>
      </c>
    </row>
    <row r="13" spans="1:14" s="5" customFormat="1" x14ac:dyDescent="0.25">
      <c r="A13" s="2" t="s">
        <v>179</v>
      </c>
      <c r="B13" s="2" t="s">
        <v>147</v>
      </c>
      <c r="C13" s="3">
        <v>30000</v>
      </c>
      <c r="D13" s="2" t="s">
        <v>173</v>
      </c>
      <c r="E13" s="2" t="s">
        <v>158</v>
      </c>
      <c r="F13" s="4">
        <v>5</v>
      </c>
      <c r="G13" s="4">
        <v>5</v>
      </c>
      <c r="H13" s="4">
        <v>5</v>
      </c>
      <c r="I13" s="4">
        <v>5</v>
      </c>
      <c r="J13" s="4">
        <v>5</v>
      </c>
      <c r="K13" s="4">
        <v>5</v>
      </c>
      <c r="L13" s="6">
        <f t="shared" si="0"/>
        <v>1</v>
      </c>
      <c r="M13" s="2" t="s">
        <v>14</v>
      </c>
      <c r="N13" s="2" t="s">
        <v>151</v>
      </c>
    </row>
    <row r="14" spans="1:14" s="5" customFormat="1" x14ac:dyDescent="0.25">
      <c r="A14" s="2" t="s">
        <v>179</v>
      </c>
      <c r="B14" s="2" t="s">
        <v>147</v>
      </c>
      <c r="C14" s="3">
        <v>30000</v>
      </c>
      <c r="D14" s="2" t="s">
        <v>173</v>
      </c>
      <c r="E14" s="2" t="s">
        <v>158</v>
      </c>
      <c r="F14" s="4">
        <v>4</v>
      </c>
      <c r="G14" s="4">
        <v>4</v>
      </c>
      <c r="H14" s="4">
        <v>4</v>
      </c>
      <c r="I14" s="4">
        <v>5</v>
      </c>
      <c r="J14" s="4">
        <v>4</v>
      </c>
      <c r="K14" s="4">
        <v>4</v>
      </c>
      <c r="L14" s="6">
        <f t="shared" si="0"/>
        <v>0.83333333333333337</v>
      </c>
      <c r="M14" s="2" t="s">
        <v>14</v>
      </c>
      <c r="N14" s="2" t="s">
        <v>152</v>
      </c>
    </row>
    <row r="15" spans="1:14" s="5" customFormat="1" x14ac:dyDescent="0.25">
      <c r="A15" s="2" t="s">
        <v>179</v>
      </c>
      <c r="B15" s="2" t="s">
        <v>147</v>
      </c>
      <c r="C15" s="3">
        <v>30000</v>
      </c>
      <c r="D15" s="2" t="s">
        <v>173</v>
      </c>
      <c r="E15" s="2" t="s">
        <v>158</v>
      </c>
      <c r="F15" s="4">
        <v>5</v>
      </c>
      <c r="G15" s="4">
        <v>4</v>
      </c>
      <c r="H15" s="4">
        <v>4</v>
      </c>
      <c r="I15" s="4">
        <v>5</v>
      </c>
      <c r="J15" s="4">
        <v>5</v>
      </c>
      <c r="K15" s="4">
        <v>4</v>
      </c>
      <c r="L15" s="6">
        <f t="shared" si="0"/>
        <v>0.9</v>
      </c>
      <c r="M15" s="2" t="s">
        <v>14</v>
      </c>
      <c r="N15" s="2" t="s">
        <v>153</v>
      </c>
    </row>
    <row r="16" spans="1:14" s="5" customFormat="1" x14ac:dyDescent="0.25">
      <c r="A16" s="2" t="s">
        <v>179</v>
      </c>
      <c r="B16" s="2" t="s">
        <v>147</v>
      </c>
      <c r="C16" s="3">
        <v>30000</v>
      </c>
      <c r="D16" s="2" t="s">
        <v>173</v>
      </c>
      <c r="E16" s="2" t="s">
        <v>158</v>
      </c>
      <c r="F16" s="4">
        <v>5</v>
      </c>
      <c r="G16" s="4">
        <v>4</v>
      </c>
      <c r="H16" s="4">
        <v>4</v>
      </c>
      <c r="I16" s="4">
        <v>4</v>
      </c>
      <c r="J16" s="4">
        <v>5</v>
      </c>
      <c r="K16" s="4">
        <v>5</v>
      </c>
      <c r="L16" s="6">
        <f t="shared" si="0"/>
        <v>0.9</v>
      </c>
      <c r="M16" s="2" t="s">
        <v>14</v>
      </c>
      <c r="N16" s="2" t="s">
        <v>154</v>
      </c>
    </row>
    <row r="17" spans="1:14" s="5" customFormat="1" x14ac:dyDescent="0.25">
      <c r="A17" s="2" t="s">
        <v>179</v>
      </c>
      <c r="B17" s="2" t="s">
        <v>147</v>
      </c>
      <c r="C17" s="3">
        <v>30000</v>
      </c>
      <c r="D17" s="2" t="s">
        <v>173</v>
      </c>
      <c r="E17" s="2" t="s">
        <v>158</v>
      </c>
      <c r="F17" s="4">
        <v>5</v>
      </c>
      <c r="G17" s="4">
        <v>4</v>
      </c>
      <c r="H17" s="4">
        <v>4</v>
      </c>
      <c r="I17" s="4">
        <v>5</v>
      </c>
      <c r="J17" s="4">
        <v>5</v>
      </c>
      <c r="K17" s="4">
        <v>4</v>
      </c>
      <c r="L17" s="6">
        <f t="shared" si="0"/>
        <v>0.9</v>
      </c>
      <c r="M17" s="2" t="s">
        <v>14</v>
      </c>
      <c r="N17" s="2" t="s">
        <v>155</v>
      </c>
    </row>
    <row r="18" spans="1:14" s="5" customFormat="1" x14ac:dyDescent="0.25">
      <c r="A18" s="2" t="s">
        <v>179</v>
      </c>
      <c r="B18" s="2" t="s">
        <v>147</v>
      </c>
      <c r="C18" s="3">
        <v>30000</v>
      </c>
      <c r="D18" s="2" t="s">
        <v>173</v>
      </c>
      <c r="E18" s="2" t="s">
        <v>158</v>
      </c>
      <c r="F18" s="4">
        <v>5</v>
      </c>
      <c r="G18" s="4">
        <v>4</v>
      </c>
      <c r="H18" s="4">
        <v>4</v>
      </c>
      <c r="I18" s="4">
        <v>4</v>
      </c>
      <c r="J18" s="4">
        <v>5</v>
      </c>
      <c r="K18" s="4">
        <v>3</v>
      </c>
      <c r="L18" s="6">
        <f t="shared" si="0"/>
        <v>0.83333333333333337</v>
      </c>
      <c r="M18" s="2" t="s">
        <v>14</v>
      </c>
      <c r="N18" s="2" t="s">
        <v>156</v>
      </c>
    </row>
    <row r="19" spans="1:14" s="5" customFormat="1" x14ac:dyDescent="0.25">
      <c r="A19" s="2" t="s">
        <v>179</v>
      </c>
      <c r="B19" s="2" t="s">
        <v>147</v>
      </c>
      <c r="C19" s="3">
        <v>30000</v>
      </c>
      <c r="D19" s="2" t="s">
        <v>173</v>
      </c>
      <c r="E19" s="2" t="s">
        <v>158</v>
      </c>
      <c r="F19" s="4">
        <v>5</v>
      </c>
      <c r="G19" s="4">
        <v>4</v>
      </c>
      <c r="H19" s="4">
        <v>4</v>
      </c>
      <c r="I19" s="4">
        <v>4</v>
      </c>
      <c r="J19" s="4">
        <v>5</v>
      </c>
      <c r="K19" s="4">
        <v>3</v>
      </c>
      <c r="L19" s="6">
        <f t="shared" si="0"/>
        <v>0.83333333333333337</v>
      </c>
      <c r="M19" s="2" t="s">
        <v>14</v>
      </c>
      <c r="N19" s="2" t="s">
        <v>157</v>
      </c>
    </row>
    <row r="20" spans="1:14" s="5" customFormat="1" x14ac:dyDescent="0.25">
      <c r="A20" s="2" t="s">
        <v>90</v>
      </c>
      <c r="B20" s="2" t="s">
        <v>91</v>
      </c>
      <c r="C20" s="3">
        <v>95000</v>
      </c>
      <c r="D20" s="2" t="s">
        <v>173</v>
      </c>
      <c r="E20" s="2" t="s">
        <v>169</v>
      </c>
      <c r="F20" s="4">
        <v>5</v>
      </c>
      <c r="G20" s="4">
        <v>5</v>
      </c>
      <c r="H20" s="4">
        <v>4</v>
      </c>
      <c r="I20" s="4">
        <v>4</v>
      </c>
      <c r="J20" s="4">
        <v>5</v>
      </c>
      <c r="K20" s="4">
        <v>5</v>
      </c>
      <c r="L20" s="6">
        <f t="shared" si="0"/>
        <v>0.93333333333333335</v>
      </c>
      <c r="M20" s="2" t="s">
        <v>14</v>
      </c>
      <c r="N20" s="2" t="s">
        <v>149</v>
      </c>
    </row>
    <row r="21" spans="1:14" s="5" customFormat="1" x14ac:dyDescent="0.25">
      <c r="A21" s="2" t="s">
        <v>90</v>
      </c>
      <c r="B21" s="2" t="s">
        <v>91</v>
      </c>
      <c r="C21" s="3">
        <v>95000</v>
      </c>
      <c r="D21" s="2" t="s">
        <v>173</v>
      </c>
      <c r="E21" s="2" t="s">
        <v>169</v>
      </c>
      <c r="F21" s="4">
        <v>4</v>
      </c>
      <c r="G21" s="4">
        <v>5</v>
      </c>
      <c r="H21" s="4">
        <v>5</v>
      </c>
      <c r="I21" s="4">
        <v>4</v>
      </c>
      <c r="J21" s="4">
        <v>5</v>
      </c>
      <c r="K21" s="4">
        <v>3</v>
      </c>
      <c r="L21" s="6">
        <f t="shared" si="0"/>
        <v>0.8666666666666667</v>
      </c>
      <c r="M21" s="2" t="s">
        <v>14</v>
      </c>
      <c r="N21" s="2" t="s">
        <v>150</v>
      </c>
    </row>
    <row r="22" spans="1:14" s="5" customFormat="1" x14ac:dyDescent="0.25">
      <c r="A22" s="2" t="s">
        <v>90</v>
      </c>
      <c r="B22" s="2" t="s">
        <v>91</v>
      </c>
      <c r="C22" s="3">
        <v>95000</v>
      </c>
      <c r="D22" s="2" t="s">
        <v>173</v>
      </c>
      <c r="E22" s="2" t="s">
        <v>169</v>
      </c>
      <c r="F22" s="4">
        <v>5</v>
      </c>
      <c r="G22" s="4">
        <v>5</v>
      </c>
      <c r="H22" s="4">
        <v>5</v>
      </c>
      <c r="I22" s="4">
        <v>5</v>
      </c>
      <c r="J22" s="4">
        <v>5</v>
      </c>
      <c r="K22" s="4">
        <v>5</v>
      </c>
      <c r="L22" s="6">
        <f t="shared" si="0"/>
        <v>1</v>
      </c>
      <c r="M22" s="2" t="s">
        <v>14</v>
      </c>
      <c r="N22" s="2" t="s">
        <v>151</v>
      </c>
    </row>
    <row r="23" spans="1:14" s="5" customFormat="1" x14ac:dyDescent="0.25">
      <c r="A23" s="2" t="s">
        <v>90</v>
      </c>
      <c r="B23" s="2" t="s">
        <v>91</v>
      </c>
      <c r="C23" s="3">
        <v>95000</v>
      </c>
      <c r="D23" s="2" t="s">
        <v>173</v>
      </c>
      <c r="E23" s="2" t="s">
        <v>169</v>
      </c>
      <c r="F23" s="4">
        <v>4</v>
      </c>
      <c r="G23" s="4">
        <v>4</v>
      </c>
      <c r="H23" s="4">
        <v>4</v>
      </c>
      <c r="I23" s="4">
        <v>5</v>
      </c>
      <c r="J23" s="4">
        <v>4</v>
      </c>
      <c r="K23" s="4">
        <v>5</v>
      </c>
      <c r="L23" s="6">
        <f t="shared" si="0"/>
        <v>0.8666666666666667</v>
      </c>
      <c r="M23" s="2" t="s">
        <v>14</v>
      </c>
      <c r="N23" s="2" t="s">
        <v>152</v>
      </c>
    </row>
    <row r="24" spans="1:14" s="5" customFormat="1" x14ac:dyDescent="0.25">
      <c r="A24" s="2" t="s">
        <v>90</v>
      </c>
      <c r="B24" s="2" t="s">
        <v>91</v>
      </c>
      <c r="C24" s="3">
        <v>95000</v>
      </c>
      <c r="D24" s="2" t="s">
        <v>173</v>
      </c>
      <c r="E24" s="2" t="s">
        <v>169</v>
      </c>
      <c r="F24" s="4">
        <v>4</v>
      </c>
      <c r="G24" s="4">
        <v>4</v>
      </c>
      <c r="H24" s="4">
        <v>3</v>
      </c>
      <c r="I24" s="4">
        <v>4</v>
      </c>
      <c r="J24" s="4">
        <v>4</v>
      </c>
      <c r="K24" s="4">
        <v>4</v>
      </c>
      <c r="L24" s="6">
        <f t="shared" si="0"/>
        <v>0.76666666666666672</v>
      </c>
      <c r="M24" s="2" t="s">
        <v>14</v>
      </c>
      <c r="N24" s="2" t="s">
        <v>153</v>
      </c>
    </row>
    <row r="25" spans="1:14" s="5" customFormat="1" x14ac:dyDescent="0.25">
      <c r="A25" s="2" t="s">
        <v>90</v>
      </c>
      <c r="B25" s="2" t="s">
        <v>91</v>
      </c>
      <c r="C25" s="3">
        <v>95000</v>
      </c>
      <c r="D25" s="2" t="s">
        <v>173</v>
      </c>
      <c r="E25" s="2" t="s">
        <v>169</v>
      </c>
      <c r="F25" s="4">
        <v>4</v>
      </c>
      <c r="G25" s="4">
        <v>4</v>
      </c>
      <c r="H25" s="4">
        <v>3</v>
      </c>
      <c r="I25" s="4">
        <v>5</v>
      </c>
      <c r="J25" s="4">
        <v>4</v>
      </c>
      <c r="K25" s="4">
        <v>3</v>
      </c>
      <c r="L25" s="6">
        <f t="shared" si="0"/>
        <v>0.76666666666666672</v>
      </c>
      <c r="M25" s="2" t="s">
        <v>14</v>
      </c>
      <c r="N25" s="2" t="s">
        <v>154</v>
      </c>
    </row>
    <row r="26" spans="1:14" s="5" customFormat="1" x14ac:dyDescent="0.25">
      <c r="A26" s="2" t="s">
        <v>90</v>
      </c>
      <c r="B26" s="2" t="s">
        <v>91</v>
      </c>
      <c r="C26" s="3">
        <v>95000</v>
      </c>
      <c r="D26" s="2" t="s">
        <v>173</v>
      </c>
      <c r="E26" s="2" t="s">
        <v>169</v>
      </c>
      <c r="F26" s="4">
        <v>5</v>
      </c>
      <c r="G26" s="4">
        <v>5</v>
      </c>
      <c r="H26" s="4">
        <v>5</v>
      </c>
      <c r="I26" s="4">
        <v>4</v>
      </c>
      <c r="J26" s="4">
        <v>4</v>
      </c>
      <c r="K26" s="4">
        <v>3</v>
      </c>
      <c r="L26" s="6">
        <f t="shared" si="0"/>
        <v>0.8666666666666667</v>
      </c>
      <c r="M26" s="2" t="s">
        <v>14</v>
      </c>
      <c r="N26" s="2" t="s">
        <v>155</v>
      </c>
    </row>
    <row r="27" spans="1:14" s="5" customFormat="1" x14ac:dyDescent="0.25">
      <c r="A27" s="2" t="s">
        <v>90</v>
      </c>
      <c r="B27" s="2" t="s">
        <v>91</v>
      </c>
      <c r="C27" s="3">
        <v>95000</v>
      </c>
      <c r="D27" s="2" t="s">
        <v>173</v>
      </c>
      <c r="E27" s="2" t="s">
        <v>169</v>
      </c>
      <c r="F27" s="4">
        <v>3</v>
      </c>
      <c r="G27" s="4">
        <v>3</v>
      </c>
      <c r="H27" s="4">
        <v>2</v>
      </c>
      <c r="I27" s="4">
        <v>3</v>
      </c>
      <c r="J27" s="4">
        <v>4</v>
      </c>
      <c r="K27" s="4">
        <v>4</v>
      </c>
      <c r="L27" s="6">
        <f t="shared" si="0"/>
        <v>0.6333333333333333</v>
      </c>
      <c r="M27" s="2" t="s">
        <v>14</v>
      </c>
      <c r="N27" s="2" t="s">
        <v>156</v>
      </c>
    </row>
    <row r="28" spans="1:14" s="5" customFormat="1" x14ac:dyDescent="0.25">
      <c r="A28" s="2" t="s">
        <v>90</v>
      </c>
      <c r="B28" s="2" t="s">
        <v>91</v>
      </c>
      <c r="C28" s="3">
        <v>95000</v>
      </c>
      <c r="D28" s="2" t="s">
        <v>173</v>
      </c>
      <c r="E28" s="2" t="s">
        <v>169</v>
      </c>
      <c r="F28" s="4">
        <v>5</v>
      </c>
      <c r="G28" s="4">
        <v>4</v>
      </c>
      <c r="H28" s="4">
        <v>4</v>
      </c>
      <c r="I28" s="4">
        <v>5</v>
      </c>
      <c r="J28" s="4">
        <v>5</v>
      </c>
      <c r="K28" s="4">
        <v>3</v>
      </c>
      <c r="L28" s="6">
        <f t="shared" si="0"/>
        <v>0.8666666666666667</v>
      </c>
      <c r="M28" s="2" t="s">
        <v>14</v>
      </c>
      <c r="N28" s="2" t="s">
        <v>157</v>
      </c>
    </row>
    <row r="29" spans="1:14" s="5" customFormat="1" x14ac:dyDescent="0.25">
      <c r="A29" s="2" t="s">
        <v>50</v>
      </c>
      <c r="B29" s="2" t="s">
        <v>51</v>
      </c>
      <c r="C29" s="3">
        <v>12006</v>
      </c>
      <c r="D29" s="2" t="s">
        <v>173</v>
      </c>
      <c r="E29" s="2" t="s">
        <v>158</v>
      </c>
      <c r="F29" s="4">
        <v>3</v>
      </c>
      <c r="G29" s="4">
        <v>3</v>
      </c>
      <c r="H29" s="4">
        <v>3</v>
      </c>
      <c r="I29" s="4">
        <v>3</v>
      </c>
      <c r="J29" s="4">
        <v>4</v>
      </c>
      <c r="K29" s="4">
        <v>4</v>
      </c>
      <c r="L29" s="6">
        <f t="shared" si="0"/>
        <v>0.66666666666666663</v>
      </c>
      <c r="M29" s="2" t="s">
        <v>14</v>
      </c>
      <c r="N29" s="2" t="s">
        <v>150</v>
      </c>
    </row>
    <row r="30" spans="1:14" s="5" customFormat="1" x14ac:dyDescent="0.25">
      <c r="A30" s="2" t="s">
        <v>50</v>
      </c>
      <c r="B30" s="2" t="s">
        <v>51</v>
      </c>
      <c r="C30" s="3">
        <v>12006</v>
      </c>
      <c r="D30" s="2" t="s">
        <v>173</v>
      </c>
      <c r="E30" s="2" t="s">
        <v>158</v>
      </c>
      <c r="F30" s="4">
        <v>5</v>
      </c>
      <c r="G30" s="4">
        <v>5</v>
      </c>
      <c r="H30" s="4">
        <v>5</v>
      </c>
      <c r="I30" s="4">
        <v>5</v>
      </c>
      <c r="J30" s="4">
        <v>5</v>
      </c>
      <c r="K30" s="4">
        <v>5</v>
      </c>
      <c r="L30" s="6">
        <f t="shared" si="0"/>
        <v>1</v>
      </c>
      <c r="M30" s="2" t="s">
        <v>14</v>
      </c>
      <c r="N30" s="2" t="s">
        <v>151</v>
      </c>
    </row>
    <row r="31" spans="1:14" s="5" customFormat="1" x14ac:dyDescent="0.25">
      <c r="A31" s="2" t="s">
        <v>50</v>
      </c>
      <c r="B31" s="2" t="s">
        <v>51</v>
      </c>
      <c r="C31" s="3">
        <v>12006</v>
      </c>
      <c r="D31" s="2" t="s">
        <v>173</v>
      </c>
      <c r="E31" s="2" t="s">
        <v>158</v>
      </c>
      <c r="F31" s="4">
        <v>4</v>
      </c>
      <c r="G31" s="4">
        <v>4</v>
      </c>
      <c r="H31" s="4">
        <v>4</v>
      </c>
      <c r="I31" s="4">
        <v>4</v>
      </c>
      <c r="J31" s="4">
        <v>4</v>
      </c>
      <c r="K31" s="4">
        <v>4</v>
      </c>
      <c r="L31" s="6">
        <f t="shared" si="0"/>
        <v>0.8</v>
      </c>
      <c r="M31" s="2" t="s">
        <v>14</v>
      </c>
      <c r="N31" s="2" t="s">
        <v>152</v>
      </c>
    </row>
    <row r="32" spans="1:14" s="5" customFormat="1" x14ac:dyDescent="0.25">
      <c r="A32" s="2" t="s">
        <v>50</v>
      </c>
      <c r="B32" s="2" t="s">
        <v>51</v>
      </c>
      <c r="C32" s="3">
        <v>12006</v>
      </c>
      <c r="D32" s="2" t="s">
        <v>173</v>
      </c>
      <c r="E32" s="2" t="s">
        <v>158</v>
      </c>
      <c r="F32" s="4">
        <v>5</v>
      </c>
      <c r="G32" s="4">
        <v>4</v>
      </c>
      <c r="H32" s="4">
        <v>4</v>
      </c>
      <c r="I32" s="4">
        <v>5</v>
      </c>
      <c r="J32" s="4">
        <v>4</v>
      </c>
      <c r="K32" s="4">
        <v>5</v>
      </c>
      <c r="L32" s="6">
        <f t="shared" si="0"/>
        <v>0.9</v>
      </c>
      <c r="M32" s="2" t="s">
        <v>14</v>
      </c>
      <c r="N32" s="2" t="s">
        <v>153</v>
      </c>
    </row>
    <row r="33" spans="1:14" s="5" customFormat="1" x14ac:dyDescent="0.25">
      <c r="A33" s="2" t="s">
        <v>50</v>
      </c>
      <c r="B33" s="2" t="s">
        <v>51</v>
      </c>
      <c r="C33" s="3">
        <v>12006</v>
      </c>
      <c r="D33" s="2" t="s">
        <v>173</v>
      </c>
      <c r="E33" s="2" t="s">
        <v>158</v>
      </c>
      <c r="F33" s="4">
        <v>5</v>
      </c>
      <c r="G33" s="4">
        <v>5</v>
      </c>
      <c r="H33" s="4">
        <v>5</v>
      </c>
      <c r="I33" s="4">
        <v>5</v>
      </c>
      <c r="J33" s="4">
        <v>4</v>
      </c>
      <c r="K33" s="4">
        <v>5</v>
      </c>
      <c r="L33" s="6">
        <f t="shared" si="0"/>
        <v>0.96666666666666667</v>
      </c>
      <c r="M33" s="2" t="s">
        <v>14</v>
      </c>
      <c r="N33" s="2" t="s">
        <v>154</v>
      </c>
    </row>
    <row r="34" spans="1:14" s="5" customFormat="1" x14ac:dyDescent="0.25">
      <c r="A34" s="2" t="s">
        <v>50</v>
      </c>
      <c r="B34" s="2" t="s">
        <v>51</v>
      </c>
      <c r="C34" s="3">
        <v>12006</v>
      </c>
      <c r="D34" s="2" t="s">
        <v>173</v>
      </c>
      <c r="E34" s="2" t="s">
        <v>158</v>
      </c>
      <c r="F34" s="4">
        <v>5</v>
      </c>
      <c r="G34" s="4">
        <v>5</v>
      </c>
      <c r="H34" s="4">
        <v>5</v>
      </c>
      <c r="I34" s="4">
        <v>4</v>
      </c>
      <c r="J34" s="4">
        <v>4</v>
      </c>
      <c r="K34" s="4">
        <v>5</v>
      </c>
      <c r="L34" s="6">
        <f t="shared" si="0"/>
        <v>0.93333333333333335</v>
      </c>
      <c r="M34" s="2" t="s">
        <v>14</v>
      </c>
      <c r="N34" s="2" t="s">
        <v>155</v>
      </c>
    </row>
    <row r="35" spans="1:14" s="5" customFormat="1" x14ac:dyDescent="0.25">
      <c r="A35" s="2" t="s">
        <v>50</v>
      </c>
      <c r="B35" s="2" t="s">
        <v>51</v>
      </c>
      <c r="C35" s="3">
        <v>12006</v>
      </c>
      <c r="D35" s="2" t="s">
        <v>173</v>
      </c>
      <c r="E35" s="2" t="s">
        <v>158</v>
      </c>
      <c r="F35" s="4">
        <v>5</v>
      </c>
      <c r="G35" s="4">
        <v>4</v>
      </c>
      <c r="H35" s="4">
        <v>4</v>
      </c>
      <c r="I35" s="4">
        <v>5</v>
      </c>
      <c r="J35" s="4">
        <v>5</v>
      </c>
      <c r="K35" s="4">
        <v>4</v>
      </c>
      <c r="L35" s="6">
        <f t="shared" si="0"/>
        <v>0.9</v>
      </c>
      <c r="M35" s="2" t="s">
        <v>14</v>
      </c>
      <c r="N35" s="2" t="s">
        <v>156</v>
      </c>
    </row>
    <row r="36" spans="1:14" s="5" customFormat="1" x14ac:dyDescent="0.25">
      <c r="A36" s="2" t="s">
        <v>50</v>
      </c>
      <c r="B36" s="2" t="s">
        <v>51</v>
      </c>
      <c r="C36" s="3">
        <v>12006</v>
      </c>
      <c r="D36" s="2" t="s">
        <v>173</v>
      </c>
      <c r="E36" s="2" t="s">
        <v>158</v>
      </c>
      <c r="F36" s="4">
        <v>4</v>
      </c>
      <c r="G36" s="4">
        <v>4</v>
      </c>
      <c r="H36" s="4">
        <v>4</v>
      </c>
      <c r="I36" s="4">
        <v>5</v>
      </c>
      <c r="J36" s="4">
        <v>5</v>
      </c>
      <c r="K36" s="4">
        <v>4</v>
      </c>
      <c r="L36" s="6">
        <f t="shared" si="0"/>
        <v>0.8666666666666667</v>
      </c>
      <c r="M36" s="2" t="s">
        <v>14</v>
      </c>
      <c r="N36" s="2" t="s">
        <v>157</v>
      </c>
    </row>
    <row r="37" spans="1:14" s="5" customFormat="1" x14ac:dyDescent="0.25">
      <c r="A37" s="2" t="s">
        <v>50</v>
      </c>
      <c r="B37" s="2" t="s">
        <v>51</v>
      </c>
      <c r="C37" s="3">
        <v>12006</v>
      </c>
      <c r="D37" s="2" t="s">
        <v>173</v>
      </c>
      <c r="E37" s="2" t="s">
        <v>158</v>
      </c>
      <c r="F37" s="4">
        <v>3</v>
      </c>
      <c r="G37" s="4">
        <v>4</v>
      </c>
      <c r="H37" s="4">
        <v>3</v>
      </c>
      <c r="I37" s="4">
        <v>5</v>
      </c>
      <c r="J37" s="4">
        <v>4</v>
      </c>
      <c r="K37" s="4">
        <v>4</v>
      </c>
      <c r="L37" s="6">
        <f t="shared" si="0"/>
        <v>0.76666666666666672</v>
      </c>
      <c r="M37" s="2" t="s">
        <v>17</v>
      </c>
      <c r="N37" s="2" t="s">
        <v>149</v>
      </c>
    </row>
    <row r="38" spans="1:14" s="5" customFormat="1" x14ac:dyDescent="0.25">
      <c r="A38" s="2" t="s">
        <v>80</v>
      </c>
      <c r="B38" s="2" t="s">
        <v>81</v>
      </c>
      <c r="C38" s="3">
        <v>75000</v>
      </c>
      <c r="D38" s="2" t="s">
        <v>173</v>
      </c>
      <c r="E38" s="2" t="s">
        <v>158</v>
      </c>
      <c r="F38" s="4">
        <v>5</v>
      </c>
      <c r="G38" s="4">
        <v>5</v>
      </c>
      <c r="H38" s="4">
        <v>5</v>
      </c>
      <c r="I38" s="4">
        <v>4</v>
      </c>
      <c r="J38" s="4">
        <v>5</v>
      </c>
      <c r="K38" s="4">
        <v>4</v>
      </c>
      <c r="L38" s="6">
        <f t="shared" si="0"/>
        <v>0.93333333333333335</v>
      </c>
      <c r="M38" s="2" t="s">
        <v>14</v>
      </c>
      <c r="N38" s="2" t="s">
        <v>149</v>
      </c>
    </row>
    <row r="39" spans="1:14" s="5" customFormat="1" x14ac:dyDescent="0.25">
      <c r="A39" s="2" t="s">
        <v>80</v>
      </c>
      <c r="B39" s="2" t="s">
        <v>81</v>
      </c>
      <c r="C39" s="3">
        <v>75000</v>
      </c>
      <c r="D39" s="2" t="s">
        <v>173</v>
      </c>
      <c r="E39" s="2" t="s">
        <v>158</v>
      </c>
      <c r="F39" s="4">
        <v>5</v>
      </c>
      <c r="G39" s="4">
        <v>4</v>
      </c>
      <c r="H39" s="4">
        <v>4</v>
      </c>
      <c r="I39" s="4">
        <v>4</v>
      </c>
      <c r="J39" s="4">
        <v>4</v>
      </c>
      <c r="K39" s="4">
        <v>4</v>
      </c>
      <c r="L39" s="6">
        <f t="shared" si="0"/>
        <v>0.83333333333333337</v>
      </c>
      <c r="M39" s="2" t="s">
        <v>14</v>
      </c>
      <c r="N39" s="2" t="s">
        <v>150</v>
      </c>
    </row>
    <row r="40" spans="1:14" s="5" customFormat="1" x14ac:dyDescent="0.25">
      <c r="A40" s="2" t="s">
        <v>80</v>
      </c>
      <c r="B40" s="2" t="s">
        <v>81</v>
      </c>
      <c r="C40" s="3">
        <v>75000</v>
      </c>
      <c r="D40" s="2" t="s">
        <v>173</v>
      </c>
      <c r="E40" s="2" t="s">
        <v>158</v>
      </c>
      <c r="F40" s="4">
        <v>5</v>
      </c>
      <c r="G40" s="4">
        <v>5</v>
      </c>
      <c r="H40" s="4">
        <v>5</v>
      </c>
      <c r="I40" s="4">
        <v>5</v>
      </c>
      <c r="J40" s="4">
        <v>5</v>
      </c>
      <c r="K40" s="4">
        <v>5</v>
      </c>
      <c r="L40" s="6">
        <f t="shared" si="0"/>
        <v>1</v>
      </c>
      <c r="M40" s="2" t="s">
        <v>14</v>
      </c>
      <c r="N40" s="2" t="s">
        <v>151</v>
      </c>
    </row>
    <row r="41" spans="1:14" s="5" customFormat="1" x14ac:dyDescent="0.25">
      <c r="A41" s="2" t="s">
        <v>80</v>
      </c>
      <c r="B41" s="2" t="s">
        <v>81</v>
      </c>
      <c r="C41" s="3">
        <v>75000</v>
      </c>
      <c r="D41" s="2" t="s">
        <v>173</v>
      </c>
      <c r="E41" s="2" t="s">
        <v>158</v>
      </c>
      <c r="F41" s="4">
        <v>5</v>
      </c>
      <c r="G41" s="4">
        <v>4</v>
      </c>
      <c r="H41" s="4">
        <v>4</v>
      </c>
      <c r="I41" s="4">
        <v>4</v>
      </c>
      <c r="J41" s="4">
        <v>4</v>
      </c>
      <c r="K41" s="4">
        <v>4</v>
      </c>
      <c r="L41" s="6">
        <f t="shared" si="0"/>
        <v>0.83333333333333337</v>
      </c>
      <c r="M41" s="2" t="s">
        <v>14</v>
      </c>
      <c r="N41" s="2" t="s">
        <v>152</v>
      </c>
    </row>
    <row r="42" spans="1:14" s="5" customFormat="1" x14ac:dyDescent="0.25">
      <c r="A42" s="2" t="s">
        <v>80</v>
      </c>
      <c r="B42" s="2" t="s">
        <v>81</v>
      </c>
      <c r="C42" s="3">
        <v>75000</v>
      </c>
      <c r="D42" s="2" t="s">
        <v>173</v>
      </c>
      <c r="E42" s="2" t="s">
        <v>158</v>
      </c>
      <c r="F42" s="4">
        <v>4</v>
      </c>
      <c r="G42" s="4">
        <v>4</v>
      </c>
      <c r="H42" s="4">
        <v>4</v>
      </c>
      <c r="I42" s="4">
        <v>4</v>
      </c>
      <c r="J42" s="4">
        <v>4</v>
      </c>
      <c r="K42" s="4">
        <v>4</v>
      </c>
      <c r="L42" s="6">
        <f t="shared" si="0"/>
        <v>0.8</v>
      </c>
      <c r="M42" s="2" t="s">
        <v>14</v>
      </c>
      <c r="N42" s="2" t="s">
        <v>153</v>
      </c>
    </row>
    <row r="43" spans="1:14" s="5" customFormat="1" x14ac:dyDescent="0.25">
      <c r="A43" s="2" t="s">
        <v>80</v>
      </c>
      <c r="B43" s="2" t="s">
        <v>81</v>
      </c>
      <c r="C43" s="3">
        <v>75000</v>
      </c>
      <c r="D43" s="2" t="s">
        <v>173</v>
      </c>
      <c r="E43" s="2" t="s">
        <v>158</v>
      </c>
      <c r="F43" s="4">
        <v>5</v>
      </c>
      <c r="G43" s="4">
        <v>5</v>
      </c>
      <c r="H43" s="4">
        <v>4</v>
      </c>
      <c r="I43" s="4">
        <v>5</v>
      </c>
      <c r="J43" s="4">
        <v>5</v>
      </c>
      <c r="K43" s="4">
        <v>5</v>
      </c>
      <c r="L43" s="6">
        <f t="shared" si="0"/>
        <v>0.96666666666666667</v>
      </c>
      <c r="M43" s="2" t="s">
        <v>14</v>
      </c>
      <c r="N43" s="2" t="s">
        <v>154</v>
      </c>
    </row>
    <row r="44" spans="1:14" s="5" customFormat="1" x14ac:dyDescent="0.25">
      <c r="A44" s="2" t="s">
        <v>80</v>
      </c>
      <c r="B44" s="2" t="s">
        <v>81</v>
      </c>
      <c r="C44" s="3">
        <v>75000</v>
      </c>
      <c r="D44" s="2" t="s">
        <v>173</v>
      </c>
      <c r="E44" s="2" t="s">
        <v>158</v>
      </c>
      <c r="F44" s="4">
        <v>5</v>
      </c>
      <c r="G44" s="4">
        <v>4</v>
      </c>
      <c r="H44" s="4">
        <v>4</v>
      </c>
      <c r="I44" s="4">
        <v>4</v>
      </c>
      <c r="J44" s="4">
        <v>4</v>
      </c>
      <c r="K44" s="4">
        <v>4</v>
      </c>
      <c r="L44" s="6">
        <f t="shared" si="0"/>
        <v>0.83333333333333337</v>
      </c>
      <c r="M44" s="2" t="s">
        <v>14</v>
      </c>
      <c r="N44" s="2" t="s">
        <v>155</v>
      </c>
    </row>
    <row r="45" spans="1:14" s="5" customFormat="1" x14ac:dyDescent="0.25">
      <c r="A45" s="2" t="s">
        <v>80</v>
      </c>
      <c r="B45" s="2" t="s">
        <v>81</v>
      </c>
      <c r="C45" s="3">
        <v>75000</v>
      </c>
      <c r="D45" s="2" t="s">
        <v>173</v>
      </c>
      <c r="E45" s="2" t="s">
        <v>158</v>
      </c>
      <c r="F45" s="4">
        <v>5</v>
      </c>
      <c r="G45" s="4">
        <v>4</v>
      </c>
      <c r="H45" s="4">
        <v>4</v>
      </c>
      <c r="I45" s="4">
        <v>5</v>
      </c>
      <c r="J45" s="4">
        <v>5</v>
      </c>
      <c r="K45" s="4">
        <v>4</v>
      </c>
      <c r="L45" s="6">
        <f t="shared" si="0"/>
        <v>0.9</v>
      </c>
      <c r="M45" s="2" t="s">
        <v>14</v>
      </c>
      <c r="N45" s="2" t="s">
        <v>156</v>
      </c>
    </row>
    <row r="46" spans="1:14" s="5" customFormat="1" x14ac:dyDescent="0.25">
      <c r="A46" s="2" t="s">
        <v>80</v>
      </c>
      <c r="B46" s="2" t="s">
        <v>81</v>
      </c>
      <c r="C46" s="3">
        <v>75000</v>
      </c>
      <c r="D46" s="2" t="s">
        <v>173</v>
      </c>
      <c r="E46" s="2" t="s">
        <v>158</v>
      </c>
      <c r="F46" s="4">
        <v>4</v>
      </c>
      <c r="G46" s="4">
        <v>5</v>
      </c>
      <c r="H46" s="4">
        <v>4</v>
      </c>
      <c r="I46" s="4">
        <v>5</v>
      </c>
      <c r="J46" s="4">
        <v>4</v>
      </c>
      <c r="K46" s="4">
        <v>4</v>
      </c>
      <c r="L46" s="6">
        <f t="shared" si="0"/>
        <v>0.8666666666666667</v>
      </c>
      <c r="M46" s="2" t="s">
        <v>14</v>
      </c>
      <c r="N46" s="2" t="s">
        <v>157</v>
      </c>
    </row>
    <row r="47" spans="1:14" s="5" customFormat="1" x14ac:dyDescent="0.25">
      <c r="A47" s="2" t="s">
        <v>133</v>
      </c>
      <c r="B47" s="2" t="s">
        <v>134</v>
      </c>
      <c r="C47" s="3">
        <v>80000</v>
      </c>
      <c r="D47" s="2" t="s">
        <v>173</v>
      </c>
      <c r="E47" s="2" t="s">
        <v>158</v>
      </c>
      <c r="F47" s="4">
        <v>5</v>
      </c>
      <c r="G47" s="4">
        <v>3</v>
      </c>
      <c r="H47" s="4">
        <v>5</v>
      </c>
      <c r="I47" s="4">
        <v>5</v>
      </c>
      <c r="J47" s="4">
        <v>5</v>
      </c>
      <c r="K47" s="4">
        <v>4</v>
      </c>
      <c r="L47" s="6">
        <f t="shared" si="0"/>
        <v>0.9</v>
      </c>
      <c r="M47" s="2" t="s">
        <v>14</v>
      </c>
      <c r="N47" s="2" t="s">
        <v>149</v>
      </c>
    </row>
    <row r="48" spans="1:14" s="5" customFormat="1" x14ac:dyDescent="0.25">
      <c r="A48" s="2" t="s">
        <v>133</v>
      </c>
      <c r="B48" s="2" t="s">
        <v>134</v>
      </c>
      <c r="C48" s="3">
        <v>80000</v>
      </c>
      <c r="D48" s="2" t="s">
        <v>173</v>
      </c>
      <c r="E48" s="2" t="s">
        <v>158</v>
      </c>
      <c r="F48" s="4">
        <v>5</v>
      </c>
      <c r="G48" s="4">
        <v>5</v>
      </c>
      <c r="H48" s="4">
        <v>4</v>
      </c>
      <c r="I48" s="4">
        <v>4</v>
      </c>
      <c r="J48" s="4">
        <v>4</v>
      </c>
      <c r="K48" s="4">
        <v>4</v>
      </c>
      <c r="L48" s="6">
        <f t="shared" si="0"/>
        <v>0.8666666666666667</v>
      </c>
      <c r="M48" s="2" t="s">
        <v>14</v>
      </c>
      <c r="N48" s="2" t="s">
        <v>150</v>
      </c>
    </row>
    <row r="49" spans="1:14" s="5" customFormat="1" x14ac:dyDescent="0.25">
      <c r="A49" s="2" t="s">
        <v>133</v>
      </c>
      <c r="B49" s="2" t="s">
        <v>134</v>
      </c>
      <c r="C49" s="3">
        <v>80000</v>
      </c>
      <c r="D49" s="2" t="s">
        <v>173</v>
      </c>
      <c r="E49" s="2" t="s">
        <v>158</v>
      </c>
      <c r="F49" s="4">
        <v>5</v>
      </c>
      <c r="G49" s="4">
        <v>5</v>
      </c>
      <c r="H49" s="4">
        <v>5</v>
      </c>
      <c r="I49" s="4">
        <v>5</v>
      </c>
      <c r="J49" s="4">
        <v>5</v>
      </c>
      <c r="K49" s="4">
        <v>5</v>
      </c>
      <c r="L49" s="6">
        <f t="shared" si="0"/>
        <v>1</v>
      </c>
      <c r="M49" s="2" t="s">
        <v>14</v>
      </c>
      <c r="N49" s="2" t="s">
        <v>151</v>
      </c>
    </row>
    <row r="50" spans="1:14" s="5" customFormat="1" x14ac:dyDescent="0.25">
      <c r="A50" s="2" t="s">
        <v>133</v>
      </c>
      <c r="B50" s="2" t="s">
        <v>134</v>
      </c>
      <c r="C50" s="3">
        <v>80000</v>
      </c>
      <c r="D50" s="2" t="s">
        <v>173</v>
      </c>
      <c r="E50" s="2" t="s">
        <v>158</v>
      </c>
      <c r="F50" s="4">
        <v>4</v>
      </c>
      <c r="G50" s="4">
        <v>4</v>
      </c>
      <c r="H50" s="4">
        <v>3</v>
      </c>
      <c r="I50" s="4">
        <v>4</v>
      </c>
      <c r="J50" s="4">
        <v>4</v>
      </c>
      <c r="K50" s="4">
        <v>3</v>
      </c>
      <c r="L50" s="6">
        <f t="shared" si="0"/>
        <v>0.73333333333333328</v>
      </c>
      <c r="M50" s="2" t="s">
        <v>14</v>
      </c>
      <c r="N50" s="2" t="s">
        <v>153</v>
      </c>
    </row>
    <row r="51" spans="1:14" s="5" customFormat="1" x14ac:dyDescent="0.25">
      <c r="A51" s="2" t="s">
        <v>133</v>
      </c>
      <c r="B51" s="2" t="s">
        <v>134</v>
      </c>
      <c r="C51" s="3">
        <v>80000</v>
      </c>
      <c r="D51" s="2" t="s">
        <v>173</v>
      </c>
      <c r="E51" s="2" t="s">
        <v>158</v>
      </c>
      <c r="F51" s="4">
        <v>5</v>
      </c>
      <c r="G51" s="4">
        <v>4</v>
      </c>
      <c r="H51" s="4">
        <v>4</v>
      </c>
      <c r="I51" s="4">
        <v>4</v>
      </c>
      <c r="J51" s="4">
        <v>5</v>
      </c>
      <c r="K51" s="4">
        <v>5</v>
      </c>
      <c r="L51" s="6">
        <f t="shared" si="0"/>
        <v>0.9</v>
      </c>
      <c r="M51" s="2" t="s">
        <v>14</v>
      </c>
      <c r="N51" s="2" t="s">
        <v>154</v>
      </c>
    </row>
    <row r="52" spans="1:14" s="5" customFormat="1" x14ac:dyDescent="0.25">
      <c r="A52" s="2" t="s">
        <v>133</v>
      </c>
      <c r="B52" s="2" t="s">
        <v>134</v>
      </c>
      <c r="C52" s="3">
        <v>80000</v>
      </c>
      <c r="D52" s="2" t="s">
        <v>173</v>
      </c>
      <c r="E52" s="2" t="s">
        <v>158</v>
      </c>
      <c r="F52" s="4">
        <v>5</v>
      </c>
      <c r="G52" s="4">
        <v>5</v>
      </c>
      <c r="H52" s="4">
        <v>5</v>
      </c>
      <c r="I52" s="4">
        <v>4</v>
      </c>
      <c r="J52" s="4">
        <v>5</v>
      </c>
      <c r="K52" s="4">
        <v>5</v>
      </c>
      <c r="L52" s="6">
        <f t="shared" si="0"/>
        <v>0.96666666666666667</v>
      </c>
      <c r="M52" s="2" t="s">
        <v>14</v>
      </c>
      <c r="N52" s="2" t="s">
        <v>155</v>
      </c>
    </row>
    <row r="53" spans="1:14" s="5" customFormat="1" x14ac:dyDescent="0.25">
      <c r="A53" s="2" t="s">
        <v>133</v>
      </c>
      <c r="B53" s="2" t="s">
        <v>134</v>
      </c>
      <c r="C53" s="3">
        <v>80000</v>
      </c>
      <c r="D53" s="2" t="s">
        <v>173</v>
      </c>
      <c r="E53" s="2" t="s">
        <v>158</v>
      </c>
      <c r="F53" s="4">
        <v>5</v>
      </c>
      <c r="G53" s="4">
        <v>4</v>
      </c>
      <c r="H53" s="4">
        <v>4</v>
      </c>
      <c r="I53" s="4">
        <v>4</v>
      </c>
      <c r="J53" s="4">
        <v>4</v>
      </c>
      <c r="K53" s="4">
        <v>4</v>
      </c>
      <c r="L53" s="6">
        <f t="shared" si="0"/>
        <v>0.83333333333333337</v>
      </c>
      <c r="M53" s="2" t="s">
        <v>14</v>
      </c>
      <c r="N53" s="2" t="s">
        <v>156</v>
      </c>
    </row>
    <row r="54" spans="1:14" s="5" customFormat="1" x14ac:dyDescent="0.25">
      <c r="A54" s="2" t="s">
        <v>133</v>
      </c>
      <c r="B54" s="2" t="s">
        <v>134</v>
      </c>
      <c r="C54" s="3">
        <v>80000</v>
      </c>
      <c r="D54" s="2" t="s">
        <v>173</v>
      </c>
      <c r="E54" s="2" t="s">
        <v>158</v>
      </c>
      <c r="F54" s="4">
        <v>4</v>
      </c>
      <c r="G54" s="4">
        <v>4</v>
      </c>
      <c r="H54" s="4">
        <v>4</v>
      </c>
      <c r="I54" s="4">
        <v>4</v>
      </c>
      <c r="J54" s="4">
        <v>4</v>
      </c>
      <c r="K54" s="4">
        <v>3</v>
      </c>
      <c r="L54" s="6">
        <f t="shared" si="0"/>
        <v>0.76666666666666672</v>
      </c>
      <c r="M54" s="2" t="s">
        <v>17</v>
      </c>
      <c r="N54" s="2" t="s">
        <v>152</v>
      </c>
    </row>
    <row r="55" spans="1:14" s="5" customFormat="1" x14ac:dyDescent="0.25">
      <c r="A55" s="2" t="s">
        <v>133</v>
      </c>
      <c r="B55" s="2" t="s">
        <v>134</v>
      </c>
      <c r="C55" s="3">
        <v>80000</v>
      </c>
      <c r="D55" s="2" t="s">
        <v>173</v>
      </c>
      <c r="E55" s="2" t="s">
        <v>158</v>
      </c>
      <c r="F55" s="4">
        <v>5</v>
      </c>
      <c r="G55" s="4">
        <v>2</v>
      </c>
      <c r="H55" s="4">
        <v>2</v>
      </c>
      <c r="I55" s="4">
        <v>4</v>
      </c>
      <c r="J55" s="4">
        <v>5</v>
      </c>
      <c r="K55" s="4">
        <v>3</v>
      </c>
      <c r="L55" s="6">
        <f t="shared" si="0"/>
        <v>0.7</v>
      </c>
      <c r="M55" s="2" t="s">
        <v>17</v>
      </c>
      <c r="N55" s="2" t="s">
        <v>157</v>
      </c>
    </row>
    <row r="56" spans="1:14" s="5" customFormat="1" x14ac:dyDescent="0.25">
      <c r="A56" s="2" t="s">
        <v>24</v>
      </c>
      <c r="B56" s="2" t="s">
        <v>25</v>
      </c>
      <c r="C56" s="3">
        <v>50000</v>
      </c>
      <c r="D56" s="2" t="s">
        <v>173</v>
      </c>
      <c r="E56" s="2" t="s">
        <v>158</v>
      </c>
      <c r="F56" s="4">
        <v>5</v>
      </c>
      <c r="G56" s="4">
        <v>5</v>
      </c>
      <c r="H56" s="4">
        <v>4</v>
      </c>
      <c r="I56" s="4">
        <v>4</v>
      </c>
      <c r="J56" s="4">
        <v>5</v>
      </c>
      <c r="K56" s="4">
        <v>4</v>
      </c>
      <c r="L56" s="6">
        <f t="shared" si="0"/>
        <v>0.9</v>
      </c>
      <c r="M56" s="2" t="s">
        <v>14</v>
      </c>
      <c r="N56" s="2" t="s">
        <v>149</v>
      </c>
    </row>
    <row r="57" spans="1:14" s="5" customFormat="1" x14ac:dyDescent="0.25">
      <c r="A57" s="2" t="s">
        <v>24</v>
      </c>
      <c r="B57" s="2" t="s">
        <v>25</v>
      </c>
      <c r="C57" s="3">
        <v>50000</v>
      </c>
      <c r="D57" s="2" t="s">
        <v>173</v>
      </c>
      <c r="E57" s="2" t="s">
        <v>158</v>
      </c>
      <c r="F57" s="4">
        <v>5</v>
      </c>
      <c r="G57" s="4">
        <v>5</v>
      </c>
      <c r="H57" s="4">
        <v>4</v>
      </c>
      <c r="I57" s="4">
        <v>4</v>
      </c>
      <c r="J57" s="4">
        <v>4</v>
      </c>
      <c r="K57" s="4">
        <v>5</v>
      </c>
      <c r="L57" s="6">
        <f t="shared" si="0"/>
        <v>0.9</v>
      </c>
      <c r="M57" s="2" t="s">
        <v>14</v>
      </c>
      <c r="N57" s="2" t="s">
        <v>150</v>
      </c>
    </row>
    <row r="58" spans="1:14" s="5" customFormat="1" x14ac:dyDescent="0.25">
      <c r="A58" s="2" t="s">
        <v>24</v>
      </c>
      <c r="B58" s="2" t="s">
        <v>25</v>
      </c>
      <c r="C58" s="3">
        <v>50000</v>
      </c>
      <c r="D58" s="2" t="s">
        <v>173</v>
      </c>
      <c r="E58" s="2" t="s">
        <v>158</v>
      </c>
      <c r="F58" s="4">
        <v>5</v>
      </c>
      <c r="G58" s="4">
        <v>5</v>
      </c>
      <c r="H58" s="4">
        <v>5</v>
      </c>
      <c r="I58" s="4">
        <v>5</v>
      </c>
      <c r="J58" s="4">
        <v>5</v>
      </c>
      <c r="K58" s="4">
        <v>5</v>
      </c>
      <c r="L58" s="6">
        <f t="shared" si="0"/>
        <v>1</v>
      </c>
      <c r="M58" s="2" t="s">
        <v>14</v>
      </c>
      <c r="N58" s="2" t="s">
        <v>151</v>
      </c>
    </row>
    <row r="59" spans="1:14" s="5" customFormat="1" x14ac:dyDescent="0.25">
      <c r="A59" s="2" t="s">
        <v>24</v>
      </c>
      <c r="B59" s="2" t="s">
        <v>25</v>
      </c>
      <c r="C59" s="3">
        <v>50000</v>
      </c>
      <c r="D59" s="2" t="s">
        <v>173</v>
      </c>
      <c r="E59" s="2" t="s">
        <v>158</v>
      </c>
      <c r="F59" s="4">
        <v>4</v>
      </c>
      <c r="G59" s="4">
        <v>4</v>
      </c>
      <c r="H59" s="4">
        <v>4</v>
      </c>
      <c r="I59" s="4">
        <v>5</v>
      </c>
      <c r="J59" s="4">
        <v>4</v>
      </c>
      <c r="K59" s="4">
        <v>4</v>
      </c>
      <c r="L59" s="6">
        <f t="shared" si="0"/>
        <v>0.83333333333333337</v>
      </c>
      <c r="M59" s="2" t="s">
        <v>14</v>
      </c>
      <c r="N59" s="2" t="s">
        <v>152</v>
      </c>
    </row>
    <row r="60" spans="1:14" s="5" customFormat="1" x14ac:dyDescent="0.25">
      <c r="A60" s="2" t="s">
        <v>24</v>
      </c>
      <c r="B60" s="2" t="s">
        <v>25</v>
      </c>
      <c r="C60" s="3">
        <v>50000</v>
      </c>
      <c r="D60" s="2" t="s">
        <v>173</v>
      </c>
      <c r="E60" s="2" t="s">
        <v>158</v>
      </c>
      <c r="F60" s="4">
        <v>4</v>
      </c>
      <c r="G60" s="4">
        <v>4</v>
      </c>
      <c r="H60" s="4">
        <v>4</v>
      </c>
      <c r="I60" s="4">
        <v>4</v>
      </c>
      <c r="J60" s="4">
        <v>4</v>
      </c>
      <c r="K60" s="4">
        <v>4</v>
      </c>
      <c r="L60" s="6">
        <f t="shared" si="0"/>
        <v>0.8</v>
      </c>
      <c r="M60" s="2" t="s">
        <v>14</v>
      </c>
      <c r="N60" s="2" t="s">
        <v>153</v>
      </c>
    </row>
    <row r="61" spans="1:14" s="5" customFormat="1" x14ac:dyDescent="0.25">
      <c r="A61" s="2" t="s">
        <v>24</v>
      </c>
      <c r="B61" s="2" t="s">
        <v>25</v>
      </c>
      <c r="C61" s="3">
        <v>50000</v>
      </c>
      <c r="D61" s="2" t="s">
        <v>173</v>
      </c>
      <c r="E61" s="2" t="s">
        <v>158</v>
      </c>
      <c r="F61" s="4">
        <v>5</v>
      </c>
      <c r="G61" s="4">
        <v>5</v>
      </c>
      <c r="H61" s="4">
        <v>5</v>
      </c>
      <c r="I61" s="4">
        <v>5</v>
      </c>
      <c r="J61" s="4">
        <v>5</v>
      </c>
      <c r="K61" s="4">
        <v>5</v>
      </c>
      <c r="L61" s="6">
        <f t="shared" si="0"/>
        <v>1</v>
      </c>
      <c r="M61" s="2" t="s">
        <v>14</v>
      </c>
      <c r="N61" s="2" t="s">
        <v>154</v>
      </c>
    </row>
    <row r="62" spans="1:14" s="5" customFormat="1" x14ac:dyDescent="0.25">
      <c r="A62" s="2" t="s">
        <v>24</v>
      </c>
      <c r="B62" s="2" t="s">
        <v>25</v>
      </c>
      <c r="C62" s="3">
        <v>50000</v>
      </c>
      <c r="D62" s="2" t="s">
        <v>173</v>
      </c>
      <c r="E62" s="2" t="s">
        <v>158</v>
      </c>
      <c r="F62" s="4">
        <v>5</v>
      </c>
      <c r="G62" s="4">
        <v>5</v>
      </c>
      <c r="H62" s="4">
        <v>4</v>
      </c>
      <c r="I62" s="4">
        <v>5</v>
      </c>
      <c r="J62" s="4">
        <v>5</v>
      </c>
      <c r="K62" s="4">
        <v>4</v>
      </c>
      <c r="L62" s="6">
        <f t="shared" si="0"/>
        <v>0.93333333333333335</v>
      </c>
      <c r="M62" s="2" t="s">
        <v>14</v>
      </c>
      <c r="N62" s="2" t="s">
        <v>155</v>
      </c>
    </row>
    <row r="63" spans="1:14" s="5" customFormat="1" x14ac:dyDescent="0.25">
      <c r="A63" s="2" t="s">
        <v>24</v>
      </c>
      <c r="B63" s="2" t="s">
        <v>25</v>
      </c>
      <c r="C63" s="3">
        <v>50000</v>
      </c>
      <c r="D63" s="2" t="s">
        <v>173</v>
      </c>
      <c r="E63" s="2" t="s">
        <v>158</v>
      </c>
      <c r="F63" s="4">
        <v>5</v>
      </c>
      <c r="G63" s="4">
        <v>4</v>
      </c>
      <c r="H63" s="4">
        <v>4</v>
      </c>
      <c r="I63" s="4">
        <v>4</v>
      </c>
      <c r="J63" s="4">
        <v>5</v>
      </c>
      <c r="K63" s="4">
        <v>3</v>
      </c>
      <c r="L63" s="6">
        <f t="shared" si="0"/>
        <v>0.83333333333333337</v>
      </c>
      <c r="M63" s="2" t="s">
        <v>14</v>
      </c>
      <c r="N63" s="2" t="s">
        <v>156</v>
      </c>
    </row>
    <row r="64" spans="1:14" s="5" customFormat="1" x14ac:dyDescent="0.25">
      <c r="A64" s="2" t="s">
        <v>24</v>
      </c>
      <c r="B64" s="2" t="s">
        <v>25</v>
      </c>
      <c r="C64" s="3">
        <v>50000</v>
      </c>
      <c r="D64" s="2" t="s">
        <v>173</v>
      </c>
      <c r="E64" s="2" t="s">
        <v>158</v>
      </c>
      <c r="F64" s="4">
        <v>5</v>
      </c>
      <c r="G64" s="4">
        <v>5</v>
      </c>
      <c r="H64" s="4">
        <v>5</v>
      </c>
      <c r="I64" s="4">
        <v>5</v>
      </c>
      <c r="J64" s="4">
        <v>5</v>
      </c>
      <c r="K64" s="4">
        <v>3</v>
      </c>
      <c r="L64" s="6">
        <f t="shared" si="0"/>
        <v>0.93333333333333335</v>
      </c>
      <c r="M64" s="2" t="s">
        <v>14</v>
      </c>
      <c r="N64" s="2" t="s">
        <v>157</v>
      </c>
    </row>
    <row r="65" spans="1:14" s="5" customFormat="1" x14ac:dyDescent="0.25">
      <c r="A65" s="2" t="s">
        <v>92</v>
      </c>
      <c r="B65" s="2" t="s">
        <v>93</v>
      </c>
      <c r="C65" s="3">
        <v>60000</v>
      </c>
      <c r="D65" s="2" t="s">
        <v>173</v>
      </c>
      <c r="E65" s="2" t="s">
        <v>169</v>
      </c>
      <c r="F65" s="4">
        <v>5</v>
      </c>
      <c r="G65" s="4">
        <v>4</v>
      </c>
      <c r="H65" s="4">
        <v>4</v>
      </c>
      <c r="I65" s="4">
        <v>5</v>
      </c>
      <c r="J65" s="4">
        <v>5</v>
      </c>
      <c r="K65" s="4">
        <v>3</v>
      </c>
      <c r="L65" s="6">
        <f t="shared" si="0"/>
        <v>0.8666666666666667</v>
      </c>
      <c r="M65" s="2" t="s">
        <v>14</v>
      </c>
      <c r="N65" s="2" t="s">
        <v>149</v>
      </c>
    </row>
    <row r="66" spans="1:14" s="5" customFormat="1" x14ac:dyDescent="0.25">
      <c r="A66" s="2" t="s">
        <v>92</v>
      </c>
      <c r="B66" s="2" t="s">
        <v>93</v>
      </c>
      <c r="C66" s="3">
        <v>60000</v>
      </c>
      <c r="D66" s="2" t="s">
        <v>173</v>
      </c>
      <c r="E66" s="2" t="s">
        <v>169</v>
      </c>
      <c r="F66" s="4">
        <v>5</v>
      </c>
      <c r="G66" s="4">
        <v>5</v>
      </c>
      <c r="H66" s="4">
        <v>5</v>
      </c>
      <c r="I66" s="4">
        <v>5</v>
      </c>
      <c r="J66" s="4">
        <v>5</v>
      </c>
      <c r="K66" s="4">
        <v>5</v>
      </c>
      <c r="L66" s="6">
        <f t="shared" ref="L66:L129" si="1">SUM(F66:K66)/30</f>
        <v>1</v>
      </c>
      <c r="M66" s="2" t="s">
        <v>14</v>
      </c>
      <c r="N66" s="2" t="s">
        <v>150</v>
      </c>
    </row>
    <row r="67" spans="1:14" s="5" customFormat="1" x14ac:dyDescent="0.25">
      <c r="A67" s="2" t="s">
        <v>92</v>
      </c>
      <c r="B67" s="2" t="s">
        <v>93</v>
      </c>
      <c r="C67" s="3">
        <v>60000</v>
      </c>
      <c r="D67" s="2" t="s">
        <v>173</v>
      </c>
      <c r="E67" s="2" t="s">
        <v>169</v>
      </c>
      <c r="F67" s="4">
        <v>5</v>
      </c>
      <c r="G67" s="4">
        <v>5</v>
      </c>
      <c r="H67" s="4">
        <v>5</v>
      </c>
      <c r="I67" s="4">
        <v>5</v>
      </c>
      <c r="J67" s="4">
        <v>2</v>
      </c>
      <c r="K67" s="4">
        <v>5</v>
      </c>
      <c r="L67" s="6">
        <f t="shared" si="1"/>
        <v>0.9</v>
      </c>
      <c r="M67" s="2" t="s">
        <v>14</v>
      </c>
      <c r="N67" s="2" t="s">
        <v>151</v>
      </c>
    </row>
    <row r="68" spans="1:14" s="5" customFormat="1" x14ac:dyDescent="0.25">
      <c r="A68" s="2" t="s">
        <v>92</v>
      </c>
      <c r="B68" s="2" t="s">
        <v>93</v>
      </c>
      <c r="C68" s="3">
        <v>60000</v>
      </c>
      <c r="D68" s="2" t="s">
        <v>173</v>
      </c>
      <c r="E68" s="2" t="s">
        <v>169</v>
      </c>
      <c r="F68" s="4">
        <v>4</v>
      </c>
      <c r="G68" s="4">
        <v>4</v>
      </c>
      <c r="H68" s="4">
        <v>4</v>
      </c>
      <c r="I68" s="4">
        <v>5</v>
      </c>
      <c r="J68" s="4">
        <v>4</v>
      </c>
      <c r="K68" s="4">
        <v>4</v>
      </c>
      <c r="L68" s="6">
        <f t="shared" si="1"/>
        <v>0.83333333333333337</v>
      </c>
      <c r="M68" s="2" t="s">
        <v>14</v>
      </c>
      <c r="N68" s="2" t="s">
        <v>153</v>
      </c>
    </row>
    <row r="69" spans="1:14" s="5" customFormat="1" x14ac:dyDescent="0.25">
      <c r="A69" s="2" t="s">
        <v>92</v>
      </c>
      <c r="B69" s="2" t="s">
        <v>93</v>
      </c>
      <c r="C69" s="3">
        <v>60000</v>
      </c>
      <c r="D69" s="2" t="s">
        <v>173</v>
      </c>
      <c r="E69" s="2" t="s">
        <v>169</v>
      </c>
      <c r="F69" s="4">
        <v>5</v>
      </c>
      <c r="G69" s="4">
        <v>4</v>
      </c>
      <c r="H69" s="4">
        <v>4</v>
      </c>
      <c r="I69" s="4">
        <v>4</v>
      </c>
      <c r="J69" s="4">
        <v>5</v>
      </c>
      <c r="K69" s="4">
        <v>4</v>
      </c>
      <c r="L69" s="6">
        <f t="shared" si="1"/>
        <v>0.8666666666666667</v>
      </c>
      <c r="M69" s="2" t="s">
        <v>14</v>
      </c>
      <c r="N69" s="2" t="s">
        <v>154</v>
      </c>
    </row>
    <row r="70" spans="1:14" s="5" customFormat="1" x14ac:dyDescent="0.25">
      <c r="A70" s="2" t="s">
        <v>92</v>
      </c>
      <c r="B70" s="2" t="s">
        <v>93</v>
      </c>
      <c r="C70" s="3">
        <v>60000</v>
      </c>
      <c r="D70" s="2" t="s">
        <v>173</v>
      </c>
      <c r="E70" s="2" t="s">
        <v>169</v>
      </c>
      <c r="F70" s="4">
        <v>5</v>
      </c>
      <c r="G70" s="4">
        <v>5</v>
      </c>
      <c r="H70" s="4">
        <v>4</v>
      </c>
      <c r="I70" s="4">
        <v>5</v>
      </c>
      <c r="J70" s="4">
        <v>4</v>
      </c>
      <c r="K70" s="4">
        <v>5</v>
      </c>
      <c r="L70" s="6">
        <f t="shared" si="1"/>
        <v>0.93333333333333335</v>
      </c>
      <c r="M70" s="2" t="s">
        <v>14</v>
      </c>
      <c r="N70" s="2" t="s">
        <v>155</v>
      </c>
    </row>
    <row r="71" spans="1:14" s="5" customFormat="1" x14ac:dyDescent="0.25">
      <c r="A71" s="2" t="s">
        <v>92</v>
      </c>
      <c r="B71" s="2" t="s">
        <v>93</v>
      </c>
      <c r="C71" s="3">
        <v>60000</v>
      </c>
      <c r="D71" s="2" t="s">
        <v>173</v>
      </c>
      <c r="E71" s="2" t="s">
        <v>169</v>
      </c>
      <c r="F71" s="4">
        <v>5</v>
      </c>
      <c r="G71" s="4">
        <v>4</v>
      </c>
      <c r="H71" s="4">
        <v>4</v>
      </c>
      <c r="I71" s="4">
        <v>4</v>
      </c>
      <c r="J71" s="4">
        <v>5</v>
      </c>
      <c r="K71" s="4">
        <v>5</v>
      </c>
      <c r="L71" s="6">
        <f t="shared" si="1"/>
        <v>0.9</v>
      </c>
      <c r="M71" s="2" t="s">
        <v>14</v>
      </c>
      <c r="N71" s="2" t="s">
        <v>156</v>
      </c>
    </row>
    <row r="72" spans="1:14" s="5" customFormat="1" x14ac:dyDescent="0.25">
      <c r="A72" s="2" t="s">
        <v>92</v>
      </c>
      <c r="B72" s="2" t="s">
        <v>93</v>
      </c>
      <c r="C72" s="3">
        <v>60000</v>
      </c>
      <c r="D72" s="2" t="s">
        <v>173</v>
      </c>
      <c r="E72" s="2" t="s">
        <v>169</v>
      </c>
      <c r="F72" s="4">
        <v>5</v>
      </c>
      <c r="G72" s="4">
        <v>3</v>
      </c>
      <c r="H72" s="4">
        <v>5</v>
      </c>
      <c r="I72" s="4">
        <v>4</v>
      </c>
      <c r="J72" s="4">
        <v>3</v>
      </c>
      <c r="K72" s="4">
        <v>4</v>
      </c>
      <c r="L72" s="6">
        <f t="shared" si="1"/>
        <v>0.8</v>
      </c>
      <c r="M72" s="2" t="s">
        <v>14</v>
      </c>
      <c r="N72" s="2" t="s">
        <v>157</v>
      </c>
    </row>
    <row r="73" spans="1:14" s="5" customFormat="1" x14ac:dyDescent="0.25">
      <c r="A73" s="2" t="s">
        <v>92</v>
      </c>
      <c r="B73" s="2" t="s">
        <v>93</v>
      </c>
      <c r="C73" s="3">
        <v>60000</v>
      </c>
      <c r="D73" s="2" t="s">
        <v>173</v>
      </c>
      <c r="E73" s="2" t="s">
        <v>169</v>
      </c>
      <c r="F73" s="4">
        <v>4</v>
      </c>
      <c r="G73" s="4">
        <v>4</v>
      </c>
      <c r="H73" s="4">
        <v>3</v>
      </c>
      <c r="I73" s="4">
        <v>4</v>
      </c>
      <c r="J73" s="4">
        <v>4</v>
      </c>
      <c r="K73" s="4">
        <v>4</v>
      </c>
      <c r="L73" s="6">
        <f t="shared" si="1"/>
        <v>0.76666666666666672</v>
      </c>
      <c r="M73" s="2" t="s">
        <v>17</v>
      </c>
      <c r="N73" s="2" t="s">
        <v>152</v>
      </c>
    </row>
    <row r="74" spans="1:14" s="5" customFormat="1" x14ac:dyDescent="0.25">
      <c r="A74" s="2" t="s">
        <v>30</v>
      </c>
      <c r="B74" s="2" t="s">
        <v>31</v>
      </c>
      <c r="C74" s="3">
        <v>60000</v>
      </c>
      <c r="D74" s="2" t="s">
        <v>173</v>
      </c>
      <c r="E74" s="2" t="s">
        <v>158</v>
      </c>
      <c r="F74" s="4">
        <v>5</v>
      </c>
      <c r="G74" s="4">
        <v>1</v>
      </c>
      <c r="H74" s="4">
        <v>3</v>
      </c>
      <c r="I74" s="4">
        <v>1</v>
      </c>
      <c r="J74" s="4">
        <v>5</v>
      </c>
      <c r="K74" s="4">
        <v>5</v>
      </c>
      <c r="L74" s="6">
        <f t="shared" si="1"/>
        <v>0.66666666666666663</v>
      </c>
      <c r="M74" s="2" t="s">
        <v>14</v>
      </c>
      <c r="N74" s="2" t="s">
        <v>151</v>
      </c>
    </row>
    <row r="75" spans="1:14" s="5" customFormat="1" x14ac:dyDescent="0.25">
      <c r="A75" s="2" t="s">
        <v>30</v>
      </c>
      <c r="B75" s="2" t="s">
        <v>31</v>
      </c>
      <c r="C75" s="3">
        <v>60000</v>
      </c>
      <c r="D75" s="2" t="s">
        <v>173</v>
      </c>
      <c r="E75" s="2" t="s">
        <v>158</v>
      </c>
      <c r="F75" s="4">
        <v>4</v>
      </c>
      <c r="G75" s="4">
        <v>4</v>
      </c>
      <c r="H75" s="4">
        <v>4</v>
      </c>
      <c r="I75" s="4">
        <v>4</v>
      </c>
      <c r="J75" s="4">
        <v>4</v>
      </c>
      <c r="K75" s="4">
        <v>4</v>
      </c>
      <c r="L75" s="6">
        <f t="shared" si="1"/>
        <v>0.8</v>
      </c>
      <c r="M75" s="2" t="s">
        <v>14</v>
      </c>
      <c r="N75" s="2" t="s">
        <v>152</v>
      </c>
    </row>
    <row r="76" spans="1:14" s="5" customFormat="1" x14ac:dyDescent="0.25">
      <c r="A76" s="2" t="s">
        <v>30</v>
      </c>
      <c r="B76" s="2" t="s">
        <v>31</v>
      </c>
      <c r="C76" s="3">
        <v>60000</v>
      </c>
      <c r="D76" s="2" t="s">
        <v>173</v>
      </c>
      <c r="E76" s="2" t="s">
        <v>158</v>
      </c>
      <c r="F76" s="4">
        <v>4</v>
      </c>
      <c r="G76" s="4">
        <v>3</v>
      </c>
      <c r="H76" s="4">
        <v>4</v>
      </c>
      <c r="I76" s="4">
        <v>4</v>
      </c>
      <c r="J76" s="4">
        <v>5</v>
      </c>
      <c r="K76" s="4">
        <v>1</v>
      </c>
      <c r="L76" s="6">
        <f t="shared" si="1"/>
        <v>0.7</v>
      </c>
      <c r="M76" s="2" t="s">
        <v>14</v>
      </c>
      <c r="N76" s="2" t="s">
        <v>154</v>
      </c>
    </row>
    <row r="77" spans="1:14" s="5" customFormat="1" x14ac:dyDescent="0.25">
      <c r="A77" s="2" t="s">
        <v>30</v>
      </c>
      <c r="B77" s="2" t="s">
        <v>31</v>
      </c>
      <c r="C77" s="3">
        <v>60000</v>
      </c>
      <c r="D77" s="2" t="s">
        <v>173</v>
      </c>
      <c r="E77" s="2" t="s">
        <v>158</v>
      </c>
      <c r="F77" s="4">
        <v>5</v>
      </c>
      <c r="G77" s="4">
        <v>4</v>
      </c>
      <c r="H77" s="4">
        <v>3</v>
      </c>
      <c r="I77" s="4">
        <v>3</v>
      </c>
      <c r="J77" s="4">
        <v>5</v>
      </c>
      <c r="K77" s="4">
        <v>3</v>
      </c>
      <c r="L77" s="6">
        <f t="shared" si="1"/>
        <v>0.76666666666666672</v>
      </c>
      <c r="M77" s="2" t="s">
        <v>14</v>
      </c>
      <c r="N77" s="2" t="s">
        <v>157</v>
      </c>
    </row>
    <row r="78" spans="1:14" s="5" customFormat="1" x14ac:dyDescent="0.25">
      <c r="A78" s="2" t="s">
        <v>30</v>
      </c>
      <c r="B78" s="2" t="s">
        <v>31</v>
      </c>
      <c r="C78" s="3">
        <v>60000</v>
      </c>
      <c r="D78" s="2" t="s">
        <v>173</v>
      </c>
      <c r="E78" s="2" t="s">
        <v>158</v>
      </c>
      <c r="F78" s="4">
        <v>5</v>
      </c>
      <c r="G78" s="4">
        <v>3</v>
      </c>
      <c r="H78" s="4">
        <v>3</v>
      </c>
      <c r="I78" s="4">
        <v>3</v>
      </c>
      <c r="J78" s="4">
        <v>5</v>
      </c>
      <c r="K78" s="4">
        <v>2</v>
      </c>
      <c r="L78" s="6">
        <f t="shared" si="1"/>
        <v>0.7</v>
      </c>
      <c r="M78" s="2" t="s">
        <v>17</v>
      </c>
      <c r="N78" s="2" t="s">
        <v>149</v>
      </c>
    </row>
    <row r="79" spans="1:14" s="5" customFormat="1" x14ac:dyDescent="0.25">
      <c r="A79" s="2" t="s">
        <v>30</v>
      </c>
      <c r="B79" s="2" t="s">
        <v>31</v>
      </c>
      <c r="C79" s="3">
        <v>60000</v>
      </c>
      <c r="D79" s="2" t="s">
        <v>173</v>
      </c>
      <c r="E79" s="2" t="s">
        <v>158</v>
      </c>
      <c r="F79" s="4">
        <v>3</v>
      </c>
      <c r="G79" s="4">
        <v>3</v>
      </c>
      <c r="H79" s="4">
        <v>3</v>
      </c>
      <c r="I79" s="4">
        <v>3</v>
      </c>
      <c r="J79" s="4">
        <v>4</v>
      </c>
      <c r="K79" s="4">
        <v>3</v>
      </c>
      <c r="L79" s="6">
        <f t="shared" si="1"/>
        <v>0.6333333333333333</v>
      </c>
      <c r="M79" s="2" t="s">
        <v>17</v>
      </c>
      <c r="N79" s="2" t="s">
        <v>150</v>
      </c>
    </row>
    <row r="80" spans="1:14" s="5" customFormat="1" x14ac:dyDescent="0.25">
      <c r="A80" s="2" t="s">
        <v>30</v>
      </c>
      <c r="B80" s="2" t="s">
        <v>31</v>
      </c>
      <c r="C80" s="3">
        <v>60000</v>
      </c>
      <c r="D80" s="2" t="s">
        <v>173</v>
      </c>
      <c r="E80" s="2" t="s">
        <v>158</v>
      </c>
      <c r="F80" s="4">
        <v>4</v>
      </c>
      <c r="G80" s="4">
        <v>3</v>
      </c>
      <c r="H80" s="4">
        <v>3</v>
      </c>
      <c r="I80" s="4">
        <v>3</v>
      </c>
      <c r="J80" s="4">
        <v>4</v>
      </c>
      <c r="K80" s="4">
        <v>3</v>
      </c>
      <c r="L80" s="6">
        <f t="shared" si="1"/>
        <v>0.66666666666666663</v>
      </c>
      <c r="M80" s="2" t="s">
        <v>17</v>
      </c>
      <c r="N80" s="2" t="s">
        <v>153</v>
      </c>
    </row>
    <row r="81" spans="1:14" s="5" customFormat="1" x14ac:dyDescent="0.25">
      <c r="A81" s="2" t="s">
        <v>30</v>
      </c>
      <c r="B81" s="2" t="s">
        <v>31</v>
      </c>
      <c r="C81" s="3">
        <v>60000</v>
      </c>
      <c r="D81" s="2" t="s">
        <v>173</v>
      </c>
      <c r="E81" s="2" t="s">
        <v>158</v>
      </c>
      <c r="F81" s="4">
        <v>4</v>
      </c>
      <c r="G81" s="4">
        <v>3</v>
      </c>
      <c r="H81" s="4">
        <v>3</v>
      </c>
      <c r="I81" s="4">
        <v>3</v>
      </c>
      <c r="J81" s="4">
        <v>4</v>
      </c>
      <c r="K81" s="4">
        <v>3</v>
      </c>
      <c r="L81" s="6">
        <f t="shared" si="1"/>
        <v>0.66666666666666663</v>
      </c>
      <c r="M81" s="2" t="s">
        <v>17</v>
      </c>
      <c r="N81" s="2" t="s">
        <v>156</v>
      </c>
    </row>
    <row r="82" spans="1:14" s="5" customFormat="1" x14ac:dyDescent="0.25">
      <c r="A82" s="2" t="s">
        <v>78</v>
      </c>
      <c r="B82" s="2" t="s">
        <v>79</v>
      </c>
      <c r="C82" s="3">
        <v>33500</v>
      </c>
      <c r="D82" s="2" t="s">
        <v>173</v>
      </c>
      <c r="E82" s="2" t="s">
        <v>158</v>
      </c>
      <c r="F82" s="4">
        <v>4</v>
      </c>
      <c r="G82" s="4">
        <v>4</v>
      </c>
      <c r="H82" s="4">
        <v>3</v>
      </c>
      <c r="I82" s="4">
        <v>4</v>
      </c>
      <c r="J82" s="4">
        <v>4</v>
      </c>
      <c r="K82" s="4">
        <v>5</v>
      </c>
      <c r="L82" s="6">
        <f t="shared" si="1"/>
        <v>0.8</v>
      </c>
      <c r="M82" s="2" t="s">
        <v>14</v>
      </c>
      <c r="N82" s="2" t="s">
        <v>149</v>
      </c>
    </row>
    <row r="83" spans="1:14" s="5" customFormat="1" x14ac:dyDescent="0.25">
      <c r="A83" s="2" t="s">
        <v>78</v>
      </c>
      <c r="B83" s="2" t="s">
        <v>79</v>
      </c>
      <c r="C83" s="3">
        <v>33500</v>
      </c>
      <c r="D83" s="2" t="s">
        <v>173</v>
      </c>
      <c r="E83" s="2" t="s">
        <v>158</v>
      </c>
      <c r="F83" s="4">
        <v>4</v>
      </c>
      <c r="G83" s="4">
        <v>4</v>
      </c>
      <c r="H83" s="4">
        <v>3</v>
      </c>
      <c r="I83" s="4">
        <v>4</v>
      </c>
      <c r="J83" s="4">
        <v>4</v>
      </c>
      <c r="K83" s="4">
        <v>5</v>
      </c>
      <c r="L83" s="6">
        <f t="shared" si="1"/>
        <v>0.8</v>
      </c>
      <c r="M83" s="2" t="s">
        <v>14</v>
      </c>
      <c r="N83" s="2" t="s">
        <v>150</v>
      </c>
    </row>
    <row r="84" spans="1:14" s="5" customFormat="1" x14ac:dyDescent="0.25">
      <c r="A84" s="2" t="s">
        <v>78</v>
      </c>
      <c r="B84" s="2" t="s">
        <v>79</v>
      </c>
      <c r="C84" s="3">
        <v>33500</v>
      </c>
      <c r="D84" s="2" t="s">
        <v>173</v>
      </c>
      <c r="E84" s="2" t="s">
        <v>158</v>
      </c>
      <c r="F84" s="4">
        <v>5</v>
      </c>
      <c r="G84" s="4">
        <v>5</v>
      </c>
      <c r="H84" s="4">
        <v>5</v>
      </c>
      <c r="I84" s="4">
        <v>5</v>
      </c>
      <c r="J84" s="4">
        <v>5</v>
      </c>
      <c r="K84" s="4">
        <v>5</v>
      </c>
      <c r="L84" s="6">
        <f t="shared" si="1"/>
        <v>1</v>
      </c>
      <c r="M84" s="2" t="s">
        <v>14</v>
      </c>
      <c r="N84" s="2" t="s">
        <v>151</v>
      </c>
    </row>
    <row r="85" spans="1:14" s="5" customFormat="1" x14ac:dyDescent="0.25">
      <c r="A85" s="2" t="s">
        <v>78</v>
      </c>
      <c r="B85" s="2" t="s">
        <v>79</v>
      </c>
      <c r="C85" s="3">
        <v>33500</v>
      </c>
      <c r="D85" s="2" t="s">
        <v>173</v>
      </c>
      <c r="E85" s="2" t="s">
        <v>158</v>
      </c>
      <c r="F85" s="4">
        <v>4</v>
      </c>
      <c r="G85" s="4">
        <v>4</v>
      </c>
      <c r="H85" s="4">
        <v>4</v>
      </c>
      <c r="I85" s="4">
        <v>4</v>
      </c>
      <c r="J85" s="4">
        <v>4</v>
      </c>
      <c r="K85" s="4">
        <v>4</v>
      </c>
      <c r="L85" s="6">
        <f t="shared" si="1"/>
        <v>0.8</v>
      </c>
      <c r="M85" s="2" t="s">
        <v>14</v>
      </c>
      <c r="N85" s="2" t="s">
        <v>152</v>
      </c>
    </row>
    <row r="86" spans="1:14" s="5" customFormat="1" x14ac:dyDescent="0.25">
      <c r="A86" s="2" t="s">
        <v>78</v>
      </c>
      <c r="B86" s="2" t="s">
        <v>79</v>
      </c>
      <c r="C86" s="3">
        <v>33500</v>
      </c>
      <c r="D86" s="2" t="s">
        <v>173</v>
      </c>
      <c r="E86" s="2" t="s">
        <v>158</v>
      </c>
      <c r="F86" s="4">
        <v>4</v>
      </c>
      <c r="G86" s="4">
        <v>4</v>
      </c>
      <c r="H86" s="4">
        <v>4</v>
      </c>
      <c r="I86" s="4">
        <v>4</v>
      </c>
      <c r="J86" s="4">
        <v>4</v>
      </c>
      <c r="K86" s="4">
        <v>4</v>
      </c>
      <c r="L86" s="6">
        <f t="shared" si="1"/>
        <v>0.8</v>
      </c>
      <c r="M86" s="2" t="s">
        <v>14</v>
      </c>
      <c r="N86" s="2" t="s">
        <v>153</v>
      </c>
    </row>
    <row r="87" spans="1:14" s="5" customFormat="1" x14ac:dyDescent="0.25">
      <c r="A87" s="2" t="s">
        <v>78</v>
      </c>
      <c r="B87" s="2" t="s">
        <v>79</v>
      </c>
      <c r="C87" s="3">
        <v>33500</v>
      </c>
      <c r="D87" s="2" t="s">
        <v>173</v>
      </c>
      <c r="E87" s="2" t="s">
        <v>158</v>
      </c>
      <c r="F87" s="4">
        <v>5</v>
      </c>
      <c r="G87" s="4">
        <v>4</v>
      </c>
      <c r="H87" s="4">
        <v>5</v>
      </c>
      <c r="I87" s="4">
        <v>5</v>
      </c>
      <c r="J87" s="4">
        <v>5</v>
      </c>
      <c r="K87" s="4">
        <v>5</v>
      </c>
      <c r="L87" s="6">
        <f t="shared" si="1"/>
        <v>0.96666666666666667</v>
      </c>
      <c r="M87" s="2" t="s">
        <v>14</v>
      </c>
      <c r="N87" s="2" t="s">
        <v>154</v>
      </c>
    </row>
    <row r="88" spans="1:14" s="5" customFormat="1" x14ac:dyDescent="0.25">
      <c r="A88" s="2" t="s">
        <v>78</v>
      </c>
      <c r="B88" s="2" t="s">
        <v>79</v>
      </c>
      <c r="C88" s="3">
        <v>33500</v>
      </c>
      <c r="D88" s="2" t="s">
        <v>173</v>
      </c>
      <c r="E88" s="2" t="s">
        <v>158</v>
      </c>
      <c r="F88" s="4">
        <v>5</v>
      </c>
      <c r="G88" s="4">
        <v>5</v>
      </c>
      <c r="H88" s="4">
        <v>4</v>
      </c>
      <c r="I88" s="4">
        <v>4</v>
      </c>
      <c r="J88" s="4">
        <v>5</v>
      </c>
      <c r="K88" s="4">
        <v>4</v>
      </c>
      <c r="L88" s="6">
        <f t="shared" si="1"/>
        <v>0.9</v>
      </c>
      <c r="M88" s="2" t="s">
        <v>14</v>
      </c>
      <c r="N88" s="2" t="s">
        <v>155</v>
      </c>
    </row>
    <row r="89" spans="1:14" s="5" customFormat="1" x14ac:dyDescent="0.25">
      <c r="A89" s="2" t="s">
        <v>78</v>
      </c>
      <c r="B89" s="2" t="s">
        <v>79</v>
      </c>
      <c r="C89" s="3">
        <v>33500</v>
      </c>
      <c r="D89" s="2" t="s">
        <v>173</v>
      </c>
      <c r="E89" s="2" t="s">
        <v>158</v>
      </c>
      <c r="F89" s="4">
        <v>5</v>
      </c>
      <c r="G89" s="4">
        <v>4</v>
      </c>
      <c r="H89" s="4">
        <v>4</v>
      </c>
      <c r="I89" s="4">
        <v>4</v>
      </c>
      <c r="J89" s="4">
        <v>4</v>
      </c>
      <c r="K89" s="4">
        <v>4</v>
      </c>
      <c r="L89" s="6">
        <f t="shared" si="1"/>
        <v>0.83333333333333337</v>
      </c>
      <c r="M89" s="2" t="s">
        <v>14</v>
      </c>
      <c r="N89" s="2" t="s">
        <v>156</v>
      </c>
    </row>
    <row r="90" spans="1:14" s="5" customFormat="1" x14ac:dyDescent="0.25">
      <c r="A90" s="2" t="s">
        <v>78</v>
      </c>
      <c r="B90" s="2" t="s">
        <v>79</v>
      </c>
      <c r="C90" s="3">
        <v>33500</v>
      </c>
      <c r="D90" s="2" t="s">
        <v>173</v>
      </c>
      <c r="E90" s="2" t="s">
        <v>158</v>
      </c>
      <c r="F90" s="4">
        <v>5</v>
      </c>
      <c r="G90" s="4">
        <v>5</v>
      </c>
      <c r="H90" s="4">
        <v>4</v>
      </c>
      <c r="I90" s="4">
        <v>5</v>
      </c>
      <c r="J90" s="4">
        <v>5</v>
      </c>
      <c r="K90" s="4">
        <v>4</v>
      </c>
      <c r="L90" s="6">
        <f t="shared" si="1"/>
        <v>0.93333333333333335</v>
      </c>
      <c r="M90" s="2" t="s">
        <v>14</v>
      </c>
      <c r="N90" s="2" t="s">
        <v>157</v>
      </c>
    </row>
    <row r="91" spans="1:14" s="5" customFormat="1" x14ac:dyDescent="0.25">
      <c r="A91" s="2" t="s">
        <v>32</v>
      </c>
      <c r="B91" s="2" t="s">
        <v>33</v>
      </c>
      <c r="C91" s="3">
        <v>18400</v>
      </c>
      <c r="D91" s="2" t="s">
        <v>173</v>
      </c>
      <c r="E91" s="2" t="s">
        <v>158</v>
      </c>
      <c r="F91" s="4">
        <v>5</v>
      </c>
      <c r="G91" s="4">
        <v>3</v>
      </c>
      <c r="H91" s="4">
        <v>4</v>
      </c>
      <c r="I91" s="4">
        <v>5</v>
      </c>
      <c r="J91" s="4">
        <v>5</v>
      </c>
      <c r="K91" s="4">
        <v>5</v>
      </c>
      <c r="L91" s="6">
        <f t="shared" si="1"/>
        <v>0.9</v>
      </c>
      <c r="M91" s="2" t="s">
        <v>14</v>
      </c>
      <c r="N91" s="2" t="s">
        <v>149</v>
      </c>
    </row>
    <row r="92" spans="1:14" s="5" customFormat="1" x14ac:dyDescent="0.25">
      <c r="A92" s="2" t="s">
        <v>32</v>
      </c>
      <c r="B92" s="2" t="s">
        <v>33</v>
      </c>
      <c r="C92" s="3">
        <v>18400</v>
      </c>
      <c r="D92" s="2" t="s">
        <v>173</v>
      </c>
      <c r="E92" s="2" t="s">
        <v>158</v>
      </c>
      <c r="F92" s="4">
        <v>5</v>
      </c>
      <c r="G92" s="4">
        <v>4</v>
      </c>
      <c r="H92" s="4">
        <v>4</v>
      </c>
      <c r="I92" s="4">
        <v>3</v>
      </c>
      <c r="J92" s="4">
        <v>4</v>
      </c>
      <c r="K92" s="4">
        <v>3</v>
      </c>
      <c r="L92" s="6">
        <f t="shared" si="1"/>
        <v>0.76666666666666672</v>
      </c>
      <c r="M92" s="2" t="s">
        <v>14</v>
      </c>
      <c r="N92" s="2" t="s">
        <v>150</v>
      </c>
    </row>
    <row r="93" spans="1:14" s="5" customFormat="1" x14ac:dyDescent="0.25">
      <c r="A93" s="2" t="s">
        <v>32</v>
      </c>
      <c r="B93" s="2" t="s">
        <v>33</v>
      </c>
      <c r="C93" s="3">
        <v>18400</v>
      </c>
      <c r="D93" s="2" t="s">
        <v>173</v>
      </c>
      <c r="E93" s="2" t="s">
        <v>158</v>
      </c>
      <c r="F93" s="4">
        <v>5</v>
      </c>
      <c r="G93" s="4">
        <v>5</v>
      </c>
      <c r="H93" s="4">
        <v>5</v>
      </c>
      <c r="I93" s="4">
        <v>5</v>
      </c>
      <c r="J93" s="4">
        <v>5</v>
      </c>
      <c r="K93" s="4">
        <v>5</v>
      </c>
      <c r="L93" s="6">
        <f t="shared" si="1"/>
        <v>1</v>
      </c>
      <c r="M93" s="2" t="s">
        <v>14</v>
      </c>
      <c r="N93" s="2" t="s">
        <v>151</v>
      </c>
    </row>
    <row r="94" spans="1:14" s="5" customFormat="1" x14ac:dyDescent="0.25">
      <c r="A94" s="2" t="s">
        <v>32</v>
      </c>
      <c r="B94" s="2" t="s">
        <v>33</v>
      </c>
      <c r="C94" s="3">
        <v>18400</v>
      </c>
      <c r="D94" s="2" t="s">
        <v>173</v>
      </c>
      <c r="E94" s="2" t="s">
        <v>158</v>
      </c>
      <c r="F94" s="4">
        <v>4</v>
      </c>
      <c r="G94" s="4">
        <v>5</v>
      </c>
      <c r="H94" s="4">
        <v>4</v>
      </c>
      <c r="I94" s="4">
        <v>5</v>
      </c>
      <c r="J94" s="4">
        <v>4</v>
      </c>
      <c r="K94" s="4">
        <v>4</v>
      </c>
      <c r="L94" s="6">
        <f t="shared" si="1"/>
        <v>0.8666666666666667</v>
      </c>
      <c r="M94" s="2" t="s">
        <v>14</v>
      </c>
      <c r="N94" s="2" t="s">
        <v>152</v>
      </c>
    </row>
    <row r="95" spans="1:14" s="5" customFormat="1" x14ac:dyDescent="0.25">
      <c r="A95" s="2" t="s">
        <v>32</v>
      </c>
      <c r="B95" s="2" t="s">
        <v>33</v>
      </c>
      <c r="C95" s="3">
        <v>18400</v>
      </c>
      <c r="D95" s="2" t="s">
        <v>173</v>
      </c>
      <c r="E95" s="2" t="s">
        <v>158</v>
      </c>
      <c r="F95" s="4">
        <v>4</v>
      </c>
      <c r="G95" s="4">
        <v>4</v>
      </c>
      <c r="H95" s="4">
        <v>3</v>
      </c>
      <c r="I95" s="4">
        <v>4</v>
      </c>
      <c r="J95" s="4">
        <v>4</v>
      </c>
      <c r="K95" s="4">
        <v>4</v>
      </c>
      <c r="L95" s="6">
        <f t="shared" si="1"/>
        <v>0.76666666666666672</v>
      </c>
      <c r="M95" s="2" t="s">
        <v>14</v>
      </c>
      <c r="N95" s="2" t="s">
        <v>153</v>
      </c>
    </row>
    <row r="96" spans="1:14" s="5" customFormat="1" x14ac:dyDescent="0.25">
      <c r="A96" s="2" t="s">
        <v>32</v>
      </c>
      <c r="B96" s="2" t="s">
        <v>33</v>
      </c>
      <c r="C96" s="3">
        <v>18400</v>
      </c>
      <c r="D96" s="2" t="s">
        <v>173</v>
      </c>
      <c r="E96" s="2" t="s">
        <v>158</v>
      </c>
      <c r="F96" s="4">
        <v>4</v>
      </c>
      <c r="G96" s="4">
        <v>4</v>
      </c>
      <c r="H96" s="4">
        <v>4</v>
      </c>
      <c r="I96" s="4">
        <v>4</v>
      </c>
      <c r="J96" s="4">
        <v>3</v>
      </c>
      <c r="K96" s="4">
        <v>2</v>
      </c>
      <c r="L96" s="6">
        <f t="shared" si="1"/>
        <v>0.7</v>
      </c>
      <c r="M96" s="2" t="s">
        <v>14</v>
      </c>
      <c r="N96" s="2" t="s">
        <v>154</v>
      </c>
    </row>
    <row r="97" spans="1:14" s="5" customFormat="1" x14ac:dyDescent="0.25">
      <c r="A97" s="2" t="s">
        <v>32</v>
      </c>
      <c r="B97" s="2" t="s">
        <v>33</v>
      </c>
      <c r="C97" s="3">
        <v>18400</v>
      </c>
      <c r="D97" s="2" t="s">
        <v>173</v>
      </c>
      <c r="E97" s="2" t="s">
        <v>158</v>
      </c>
      <c r="F97" s="4">
        <v>4</v>
      </c>
      <c r="G97" s="4">
        <v>4</v>
      </c>
      <c r="H97" s="4">
        <v>3</v>
      </c>
      <c r="I97" s="4">
        <v>5</v>
      </c>
      <c r="J97" s="4">
        <v>3</v>
      </c>
      <c r="K97" s="4">
        <v>3</v>
      </c>
      <c r="L97" s="6">
        <f t="shared" si="1"/>
        <v>0.73333333333333328</v>
      </c>
      <c r="M97" s="2" t="s">
        <v>14</v>
      </c>
      <c r="N97" s="2" t="s">
        <v>155</v>
      </c>
    </row>
    <row r="98" spans="1:14" s="5" customFormat="1" x14ac:dyDescent="0.25">
      <c r="A98" s="2" t="s">
        <v>32</v>
      </c>
      <c r="B98" s="2" t="s">
        <v>33</v>
      </c>
      <c r="C98" s="3">
        <v>18400</v>
      </c>
      <c r="D98" s="2" t="s">
        <v>173</v>
      </c>
      <c r="E98" s="2" t="s">
        <v>158</v>
      </c>
      <c r="F98" s="4">
        <v>2</v>
      </c>
      <c r="G98" s="4">
        <v>3</v>
      </c>
      <c r="H98" s="4">
        <v>3</v>
      </c>
      <c r="I98" s="4">
        <v>5</v>
      </c>
      <c r="J98" s="4">
        <v>3</v>
      </c>
      <c r="K98" s="4">
        <v>3</v>
      </c>
      <c r="L98" s="6">
        <f t="shared" si="1"/>
        <v>0.6333333333333333</v>
      </c>
      <c r="M98" s="2" t="s">
        <v>17</v>
      </c>
      <c r="N98" s="2" t="s">
        <v>156</v>
      </c>
    </row>
    <row r="99" spans="1:14" s="5" customFormat="1" x14ac:dyDescent="0.25">
      <c r="A99" s="2" t="s">
        <v>32</v>
      </c>
      <c r="B99" s="2" t="s">
        <v>33</v>
      </c>
      <c r="C99" s="3">
        <v>18400</v>
      </c>
      <c r="D99" s="2" t="s">
        <v>173</v>
      </c>
      <c r="E99" s="2" t="s">
        <v>158</v>
      </c>
      <c r="F99" s="4">
        <v>2</v>
      </c>
      <c r="G99" s="4">
        <v>3</v>
      </c>
      <c r="H99" s="4">
        <v>4</v>
      </c>
      <c r="I99" s="4">
        <v>5</v>
      </c>
      <c r="J99" s="4">
        <v>3</v>
      </c>
      <c r="K99" s="4">
        <v>3</v>
      </c>
      <c r="L99" s="6">
        <f t="shared" si="1"/>
        <v>0.66666666666666663</v>
      </c>
      <c r="M99" s="2" t="s">
        <v>17</v>
      </c>
      <c r="N99" s="2" t="s">
        <v>157</v>
      </c>
    </row>
    <row r="100" spans="1:14" s="5" customFormat="1" x14ac:dyDescent="0.25">
      <c r="A100" s="2" t="s">
        <v>84</v>
      </c>
      <c r="B100" s="2" t="s">
        <v>85</v>
      </c>
      <c r="C100" s="3">
        <v>125000</v>
      </c>
      <c r="D100" s="2" t="s">
        <v>173</v>
      </c>
      <c r="E100" s="2" t="s">
        <v>158</v>
      </c>
      <c r="F100" s="4">
        <v>5</v>
      </c>
      <c r="G100" s="4">
        <v>4</v>
      </c>
      <c r="H100" s="4">
        <v>4</v>
      </c>
      <c r="I100" s="4">
        <v>4</v>
      </c>
      <c r="J100" s="4">
        <v>5</v>
      </c>
      <c r="K100" s="4">
        <v>4</v>
      </c>
      <c r="L100" s="6">
        <f t="shared" si="1"/>
        <v>0.8666666666666667</v>
      </c>
      <c r="M100" s="2" t="s">
        <v>14</v>
      </c>
      <c r="N100" s="2" t="s">
        <v>149</v>
      </c>
    </row>
    <row r="101" spans="1:14" s="5" customFormat="1" x14ac:dyDescent="0.25">
      <c r="A101" s="2" t="s">
        <v>84</v>
      </c>
      <c r="B101" s="2" t="s">
        <v>85</v>
      </c>
      <c r="C101" s="3">
        <v>125000</v>
      </c>
      <c r="D101" s="2" t="s">
        <v>173</v>
      </c>
      <c r="E101" s="2" t="s">
        <v>158</v>
      </c>
      <c r="F101" s="4">
        <v>5</v>
      </c>
      <c r="G101" s="4">
        <v>5</v>
      </c>
      <c r="H101" s="4">
        <v>5</v>
      </c>
      <c r="I101" s="4">
        <v>5</v>
      </c>
      <c r="J101" s="4">
        <v>4</v>
      </c>
      <c r="K101" s="4">
        <v>4</v>
      </c>
      <c r="L101" s="6">
        <f t="shared" si="1"/>
        <v>0.93333333333333335</v>
      </c>
      <c r="M101" s="2" t="s">
        <v>14</v>
      </c>
      <c r="N101" s="2" t="s">
        <v>150</v>
      </c>
    </row>
    <row r="102" spans="1:14" s="5" customFormat="1" x14ac:dyDescent="0.25">
      <c r="A102" s="2" t="s">
        <v>84</v>
      </c>
      <c r="B102" s="2" t="s">
        <v>85</v>
      </c>
      <c r="C102" s="3">
        <v>125000</v>
      </c>
      <c r="D102" s="2" t="s">
        <v>173</v>
      </c>
      <c r="E102" s="2" t="s">
        <v>158</v>
      </c>
      <c r="F102" s="4">
        <v>5</v>
      </c>
      <c r="G102" s="4">
        <v>5</v>
      </c>
      <c r="H102" s="4">
        <v>5</v>
      </c>
      <c r="I102" s="4">
        <v>5</v>
      </c>
      <c r="J102" s="4">
        <v>5</v>
      </c>
      <c r="K102" s="4">
        <v>5</v>
      </c>
      <c r="L102" s="6">
        <f t="shared" si="1"/>
        <v>1</v>
      </c>
      <c r="M102" s="2" t="s">
        <v>14</v>
      </c>
      <c r="N102" s="2" t="s">
        <v>151</v>
      </c>
    </row>
    <row r="103" spans="1:14" s="5" customFormat="1" x14ac:dyDescent="0.25">
      <c r="A103" s="2" t="s">
        <v>84</v>
      </c>
      <c r="B103" s="2" t="s">
        <v>85</v>
      </c>
      <c r="C103" s="3">
        <v>125000</v>
      </c>
      <c r="D103" s="2" t="s">
        <v>173</v>
      </c>
      <c r="E103" s="2" t="s">
        <v>158</v>
      </c>
      <c r="F103" s="4">
        <v>5</v>
      </c>
      <c r="G103" s="4">
        <v>4</v>
      </c>
      <c r="H103" s="4">
        <v>4</v>
      </c>
      <c r="I103" s="4">
        <v>5</v>
      </c>
      <c r="J103" s="4">
        <v>4</v>
      </c>
      <c r="K103" s="4">
        <v>4</v>
      </c>
      <c r="L103" s="6">
        <f t="shared" si="1"/>
        <v>0.8666666666666667</v>
      </c>
      <c r="M103" s="2" t="s">
        <v>14</v>
      </c>
      <c r="N103" s="2" t="s">
        <v>152</v>
      </c>
    </row>
    <row r="104" spans="1:14" s="5" customFormat="1" x14ac:dyDescent="0.25">
      <c r="A104" s="2" t="s">
        <v>84</v>
      </c>
      <c r="B104" s="2" t="s">
        <v>85</v>
      </c>
      <c r="C104" s="3">
        <v>125000</v>
      </c>
      <c r="D104" s="2" t="s">
        <v>173</v>
      </c>
      <c r="E104" s="2" t="s">
        <v>158</v>
      </c>
      <c r="F104" s="4">
        <v>5</v>
      </c>
      <c r="G104" s="4">
        <v>5</v>
      </c>
      <c r="H104" s="4">
        <v>4</v>
      </c>
      <c r="I104" s="4">
        <v>4</v>
      </c>
      <c r="J104" s="4">
        <v>5</v>
      </c>
      <c r="K104" s="4">
        <v>4</v>
      </c>
      <c r="L104" s="6">
        <f t="shared" si="1"/>
        <v>0.9</v>
      </c>
      <c r="M104" s="2" t="s">
        <v>14</v>
      </c>
      <c r="N104" s="2" t="s">
        <v>153</v>
      </c>
    </row>
    <row r="105" spans="1:14" s="5" customFormat="1" x14ac:dyDescent="0.25">
      <c r="A105" s="2" t="s">
        <v>84</v>
      </c>
      <c r="B105" s="2" t="s">
        <v>85</v>
      </c>
      <c r="C105" s="3">
        <v>125000</v>
      </c>
      <c r="D105" s="2" t="s">
        <v>173</v>
      </c>
      <c r="E105" s="2" t="s">
        <v>158</v>
      </c>
      <c r="F105" s="4">
        <v>5</v>
      </c>
      <c r="G105" s="4">
        <v>5</v>
      </c>
      <c r="H105" s="4">
        <v>5</v>
      </c>
      <c r="I105" s="4">
        <v>5</v>
      </c>
      <c r="J105" s="4">
        <v>5</v>
      </c>
      <c r="K105" s="4">
        <v>5</v>
      </c>
      <c r="L105" s="6">
        <f t="shared" si="1"/>
        <v>1</v>
      </c>
      <c r="M105" s="2" t="s">
        <v>14</v>
      </c>
      <c r="N105" s="2" t="s">
        <v>154</v>
      </c>
    </row>
    <row r="106" spans="1:14" s="5" customFormat="1" x14ac:dyDescent="0.25">
      <c r="A106" s="2" t="s">
        <v>84</v>
      </c>
      <c r="B106" s="2" t="s">
        <v>85</v>
      </c>
      <c r="C106" s="3">
        <v>125000</v>
      </c>
      <c r="D106" s="2" t="s">
        <v>173</v>
      </c>
      <c r="E106" s="2" t="s">
        <v>158</v>
      </c>
      <c r="F106" s="4">
        <v>5</v>
      </c>
      <c r="G106" s="4">
        <v>5</v>
      </c>
      <c r="H106" s="4">
        <v>5</v>
      </c>
      <c r="I106" s="4">
        <v>4</v>
      </c>
      <c r="J106" s="4">
        <v>5</v>
      </c>
      <c r="K106" s="4">
        <v>4</v>
      </c>
      <c r="L106" s="6">
        <f t="shared" si="1"/>
        <v>0.93333333333333335</v>
      </c>
      <c r="M106" s="2" t="s">
        <v>14</v>
      </c>
      <c r="N106" s="2" t="s">
        <v>155</v>
      </c>
    </row>
    <row r="107" spans="1:14" s="5" customFormat="1" x14ac:dyDescent="0.25">
      <c r="A107" s="2" t="s">
        <v>84</v>
      </c>
      <c r="B107" s="2" t="s">
        <v>85</v>
      </c>
      <c r="C107" s="3">
        <v>125000</v>
      </c>
      <c r="D107" s="2" t="s">
        <v>173</v>
      </c>
      <c r="E107" s="2" t="s">
        <v>158</v>
      </c>
      <c r="F107" s="4">
        <v>5</v>
      </c>
      <c r="G107" s="4">
        <v>4</v>
      </c>
      <c r="H107" s="4">
        <v>4</v>
      </c>
      <c r="I107" s="4">
        <v>5</v>
      </c>
      <c r="J107" s="4">
        <v>4</v>
      </c>
      <c r="K107" s="4">
        <v>4</v>
      </c>
      <c r="L107" s="6">
        <f t="shared" si="1"/>
        <v>0.8666666666666667</v>
      </c>
      <c r="M107" s="2" t="s">
        <v>14</v>
      </c>
      <c r="N107" s="2" t="s">
        <v>156</v>
      </c>
    </row>
    <row r="108" spans="1:14" s="5" customFormat="1" x14ac:dyDescent="0.25">
      <c r="A108" s="2" t="s">
        <v>84</v>
      </c>
      <c r="B108" s="2" t="s">
        <v>85</v>
      </c>
      <c r="C108" s="3">
        <v>125000</v>
      </c>
      <c r="D108" s="2" t="s">
        <v>173</v>
      </c>
      <c r="E108" s="2" t="s">
        <v>158</v>
      </c>
      <c r="F108" s="4">
        <v>5</v>
      </c>
      <c r="G108" s="4">
        <v>5</v>
      </c>
      <c r="H108" s="4">
        <v>4</v>
      </c>
      <c r="I108" s="4">
        <v>4</v>
      </c>
      <c r="J108" s="4">
        <v>5</v>
      </c>
      <c r="K108" s="4">
        <v>4</v>
      </c>
      <c r="L108" s="6">
        <f t="shared" si="1"/>
        <v>0.9</v>
      </c>
      <c r="M108" s="2" t="s">
        <v>14</v>
      </c>
      <c r="N108" s="2" t="s">
        <v>157</v>
      </c>
    </row>
    <row r="109" spans="1:14" s="5" customFormat="1" x14ac:dyDescent="0.25">
      <c r="A109" s="2" t="s">
        <v>184</v>
      </c>
      <c r="B109" s="2" t="s">
        <v>13</v>
      </c>
      <c r="C109" s="3">
        <v>30000</v>
      </c>
      <c r="D109" s="2" t="s">
        <v>173</v>
      </c>
      <c r="E109" s="2" t="s">
        <v>158</v>
      </c>
      <c r="F109" s="4">
        <v>5</v>
      </c>
      <c r="G109" s="4">
        <v>4</v>
      </c>
      <c r="H109" s="4">
        <v>4</v>
      </c>
      <c r="I109" s="4">
        <v>5</v>
      </c>
      <c r="J109" s="4">
        <v>5</v>
      </c>
      <c r="K109" s="4">
        <v>3</v>
      </c>
      <c r="L109" s="6">
        <f t="shared" si="1"/>
        <v>0.8666666666666667</v>
      </c>
      <c r="M109" s="2" t="s">
        <v>14</v>
      </c>
      <c r="N109" s="2" t="s">
        <v>149</v>
      </c>
    </row>
    <row r="110" spans="1:14" s="5" customFormat="1" x14ac:dyDescent="0.25">
      <c r="A110" s="2" t="s">
        <v>184</v>
      </c>
      <c r="B110" s="2" t="s">
        <v>13</v>
      </c>
      <c r="C110" s="3">
        <v>30000</v>
      </c>
      <c r="D110" s="2" t="s">
        <v>173</v>
      </c>
      <c r="E110" s="2" t="s">
        <v>158</v>
      </c>
      <c r="F110" s="4">
        <v>5</v>
      </c>
      <c r="G110" s="4">
        <v>5</v>
      </c>
      <c r="H110" s="4">
        <v>5</v>
      </c>
      <c r="I110" s="4">
        <v>5</v>
      </c>
      <c r="J110" s="4">
        <v>5</v>
      </c>
      <c r="K110" s="4">
        <v>5</v>
      </c>
      <c r="L110" s="6">
        <f t="shared" si="1"/>
        <v>1</v>
      </c>
      <c r="M110" s="2" t="s">
        <v>14</v>
      </c>
      <c r="N110" s="2" t="s">
        <v>150</v>
      </c>
    </row>
    <row r="111" spans="1:14" s="5" customFormat="1" x14ac:dyDescent="0.25">
      <c r="A111" s="2" t="s">
        <v>184</v>
      </c>
      <c r="B111" s="2" t="s">
        <v>13</v>
      </c>
      <c r="C111" s="3">
        <v>30000</v>
      </c>
      <c r="D111" s="2" t="s">
        <v>173</v>
      </c>
      <c r="E111" s="2" t="s">
        <v>158</v>
      </c>
      <c r="F111" s="4">
        <v>5</v>
      </c>
      <c r="G111" s="4">
        <v>5</v>
      </c>
      <c r="H111" s="4">
        <v>5</v>
      </c>
      <c r="I111" s="4">
        <v>5</v>
      </c>
      <c r="J111" s="4">
        <v>5</v>
      </c>
      <c r="K111" s="4">
        <v>5</v>
      </c>
      <c r="L111" s="6">
        <f t="shared" si="1"/>
        <v>1</v>
      </c>
      <c r="M111" s="2" t="s">
        <v>14</v>
      </c>
      <c r="N111" s="2" t="s">
        <v>151</v>
      </c>
    </row>
    <row r="112" spans="1:14" s="5" customFormat="1" x14ac:dyDescent="0.25">
      <c r="A112" s="2" t="s">
        <v>184</v>
      </c>
      <c r="B112" s="2" t="s">
        <v>13</v>
      </c>
      <c r="C112" s="3">
        <v>30000</v>
      </c>
      <c r="D112" s="2" t="s">
        <v>173</v>
      </c>
      <c r="E112" s="2" t="s">
        <v>158</v>
      </c>
      <c r="F112" s="4">
        <v>4</v>
      </c>
      <c r="G112" s="4">
        <v>4</v>
      </c>
      <c r="H112" s="4">
        <v>4</v>
      </c>
      <c r="I112" s="4">
        <v>5</v>
      </c>
      <c r="J112" s="4">
        <v>4</v>
      </c>
      <c r="K112" s="4">
        <v>4</v>
      </c>
      <c r="L112" s="6">
        <f t="shared" si="1"/>
        <v>0.83333333333333337</v>
      </c>
      <c r="M112" s="2" t="s">
        <v>14</v>
      </c>
      <c r="N112" s="2" t="s">
        <v>152</v>
      </c>
    </row>
    <row r="113" spans="1:14" s="5" customFormat="1" x14ac:dyDescent="0.25">
      <c r="A113" s="2" t="s">
        <v>184</v>
      </c>
      <c r="B113" s="2" t="s">
        <v>13</v>
      </c>
      <c r="C113" s="3">
        <v>30000</v>
      </c>
      <c r="D113" s="2" t="s">
        <v>173</v>
      </c>
      <c r="E113" s="2" t="s">
        <v>158</v>
      </c>
      <c r="F113" s="4">
        <v>5</v>
      </c>
      <c r="G113" s="4">
        <v>4</v>
      </c>
      <c r="H113" s="4">
        <v>5</v>
      </c>
      <c r="I113" s="4">
        <v>5</v>
      </c>
      <c r="J113" s="4">
        <v>4</v>
      </c>
      <c r="K113" s="4">
        <v>5</v>
      </c>
      <c r="L113" s="6">
        <f t="shared" si="1"/>
        <v>0.93333333333333335</v>
      </c>
      <c r="M113" s="2" t="s">
        <v>14</v>
      </c>
      <c r="N113" s="2" t="s">
        <v>153</v>
      </c>
    </row>
    <row r="114" spans="1:14" s="5" customFormat="1" x14ac:dyDescent="0.25">
      <c r="A114" s="2" t="s">
        <v>184</v>
      </c>
      <c r="B114" s="2" t="s">
        <v>13</v>
      </c>
      <c r="C114" s="3">
        <v>30000</v>
      </c>
      <c r="D114" s="2" t="s">
        <v>173</v>
      </c>
      <c r="E114" s="2" t="s">
        <v>158</v>
      </c>
      <c r="F114" s="4">
        <v>4</v>
      </c>
      <c r="G114" s="4">
        <v>4</v>
      </c>
      <c r="H114" s="4">
        <v>5</v>
      </c>
      <c r="I114" s="4">
        <v>5</v>
      </c>
      <c r="J114" s="4">
        <v>5</v>
      </c>
      <c r="K114" s="4">
        <v>5</v>
      </c>
      <c r="L114" s="6">
        <f t="shared" si="1"/>
        <v>0.93333333333333335</v>
      </c>
      <c r="M114" s="2" t="s">
        <v>14</v>
      </c>
      <c r="N114" s="2" t="s">
        <v>154</v>
      </c>
    </row>
    <row r="115" spans="1:14" s="5" customFormat="1" x14ac:dyDescent="0.25">
      <c r="A115" s="2" t="s">
        <v>184</v>
      </c>
      <c r="B115" s="2" t="s">
        <v>13</v>
      </c>
      <c r="C115" s="3">
        <v>30000</v>
      </c>
      <c r="D115" s="2" t="s">
        <v>173</v>
      </c>
      <c r="E115" s="2" t="s">
        <v>158</v>
      </c>
      <c r="F115" s="4">
        <v>5</v>
      </c>
      <c r="G115" s="4">
        <v>4</v>
      </c>
      <c r="H115" s="4">
        <v>5</v>
      </c>
      <c r="I115" s="4">
        <v>5</v>
      </c>
      <c r="J115" s="4">
        <v>4</v>
      </c>
      <c r="K115" s="4">
        <v>5</v>
      </c>
      <c r="L115" s="6">
        <f t="shared" si="1"/>
        <v>0.93333333333333335</v>
      </c>
      <c r="M115" s="2" t="s">
        <v>14</v>
      </c>
      <c r="N115" s="2" t="s">
        <v>155</v>
      </c>
    </row>
    <row r="116" spans="1:14" s="5" customFormat="1" x14ac:dyDescent="0.25">
      <c r="A116" s="2" t="s">
        <v>184</v>
      </c>
      <c r="B116" s="2" t="s">
        <v>13</v>
      </c>
      <c r="C116" s="3">
        <v>30000</v>
      </c>
      <c r="D116" s="2" t="s">
        <v>173</v>
      </c>
      <c r="E116" s="2" t="s">
        <v>158</v>
      </c>
      <c r="F116" s="4">
        <v>5</v>
      </c>
      <c r="G116" s="4">
        <v>5</v>
      </c>
      <c r="H116" s="4">
        <v>5</v>
      </c>
      <c r="I116" s="4">
        <v>4</v>
      </c>
      <c r="J116" s="4">
        <v>5</v>
      </c>
      <c r="K116" s="4">
        <v>4</v>
      </c>
      <c r="L116" s="6">
        <f t="shared" si="1"/>
        <v>0.93333333333333335</v>
      </c>
      <c r="M116" s="2" t="s">
        <v>14</v>
      </c>
      <c r="N116" s="2" t="s">
        <v>156</v>
      </c>
    </row>
    <row r="117" spans="1:14" s="5" customFormat="1" x14ac:dyDescent="0.25">
      <c r="A117" s="2" t="s">
        <v>184</v>
      </c>
      <c r="B117" s="2" t="s">
        <v>13</v>
      </c>
      <c r="C117" s="3">
        <v>30000</v>
      </c>
      <c r="D117" s="2" t="s">
        <v>173</v>
      </c>
      <c r="E117" s="2" t="s">
        <v>158</v>
      </c>
      <c r="F117" s="4">
        <v>5</v>
      </c>
      <c r="G117" s="4">
        <v>5</v>
      </c>
      <c r="H117" s="4">
        <v>5</v>
      </c>
      <c r="I117" s="4">
        <v>4</v>
      </c>
      <c r="J117" s="4">
        <v>5</v>
      </c>
      <c r="K117" s="4">
        <v>4</v>
      </c>
      <c r="L117" s="6">
        <f t="shared" si="1"/>
        <v>0.93333333333333335</v>
      </c>
      <c r="M117" s="2" t="s">
        <v>14</v>
      </c>
      <c r="N117" s="2" t="s">
        <v>157</v>
      </c>
    </row>
    <row r="118" spans="1:14" s="5" customFormat="1" x14ac:dyDescent="0.25">
      <c r="A118" s="2" t="s">
        <v>137</v>
      </c>
      <c r="B118" s="2" t="s">
        <v>138</v>
      </c>
      <c r="C118" s="3">
        <v>30000</v>
      </c>
      <c r="D118" s="2" t="s">
        <v>176</v>
      </c>
      <c r="E118" s="2" t="s">
        <v>170</v>
      </c>
      <c r="F118" s="4">
        <v>5</v>
      </c>
      <c r="G118" s="4">
        <v>5</v>
      </c>
      <c r="H118" s="4">
        <v>5</v>
      </c>
      <c r="I118" s="4">
        <v>5</v>
      </c>
      <c r="J118" s="4">
        <v>4</v>
      </c>
      <c r="K118" s="4">
        <v>4</v>
      </c>
      <c r="L118" s="6">
        <f t="shared" si="1"/>
        <v>0.93333333333333335</v>
      </c>
      <c r="M118" s="2" t="s">
        <v>14</v>
      </c>
      <c r="N118" s="2" t="s">
        <v>149</v>
      </c>
    </row>
    <row r="119" spans="1:14" s="5" customFormat="1" x14ac:dyDescent="0.25">
      <c r="A119" s="2" t="s">
        <v>137</v>
      </c>
      <c r="B119" s="2" t="s">
        <v>138</v>
      </c>
      <c r="C119" s="3">
        <v>30000</v>
      </c>
      <c r="D119" s="2" t="s">
        <v>176</v>
      </c>
      <c r="E119" s="2" t="s">
        <v>170</v>
      </c>
      <c r="F119" s="4">
        <v>5</v>
      </c>
      <c r="G119" s="4">
        <v>5</v>
      </c>
      <c r="H119" s="4">
        <v>5</v>
      </c>
      <c r="I119" s="4">
        <v>5</v>
      </c>
      <c r="J119" s="4">
        <v>5</v>
      </c>
      <c r="K119" s="4">
        <v>5</v>
      </c>
      <c r="L119" s="6">
        <f t="shared" si="1"/>
        <v>1</v>
      </c>
      <c r="M119" s="2" t="s">
        <v>14</v>
      </c>
      <c r="N119" s="2" t="s">
        <v>150</v>
      </c>
    </row>
    <row r="120" spans="1:14" s="5" customFormat="1" x14ac:dyDescent="0.25">
      <c r="A120" s="2" t="s">
        <v>137</v>
      </c>
      <c r="B120" s="2" t="s">
        <v>138</v>
      </c>
      <c r="C120" s="3">
        <v>30000</v>
      </c>
      <c r="D120" s="2" t="s">
        <v>176</v>
      </c>
      <c r="E120" s="2" t="s">
        <v>170</v>
      </c>
      <c r="F120" s="4">
        <v>5</v>
      </c>
      <c r="G120" s="4">
        <v>5</v>
      </c>
      <c r="H120" s="4">
        <v>5</v>
      </c>
      <c r="I120" s="4">
        <v>5</v>
      </c>
      <c r="J120" s="4">
        <v>5</v>
      </c>
      <c r="K120" s="4">
        <v>5</v>
      </c>
      <c r="L120" s="6">
        <f t="shared" si="1"/>
        <v>1</v>
      </c>
      <c r="M120" s="2" t="s">
        <v>14</v>
      </c>
      <c r="N120" s="2" t="s">
        <v>151</v>
      </c>
    </row>
    <row r="121" spans="1:14" s="5" customFormat="1" x14ac:dyDescent="0.25">
      <c r="A121" s="2" t="s">
        <v>137</v>
      </c>
      <c r="B121" s="2" t="s">
        <v>138</v>
      </c>
      <c r="C121" s="3">
        <v>30000</v>
      </c>
      <c r="D121" s="2" t="s">
        <v>176</v>
      </c>
      <c r="E121" s="2" t="s">
        <v>170</v>
      </c>
      <c r="F121" s="4">
        <v>4</v>
      </c>
      <c r="G121" s="4">
        <v>5</v>
      </c>
      <c r="H121" s="4">
        <v>5</v>
      </c>
      <c r="I121" s="4">
        <v>5</v>
      </c>
      <c r="J121" s="4">
        <v>4</v>
      </c>
      <c r="K121" s="4">
        <v>5</v>
      </c>
      <c r="L121" s="6">
        <f t="shared" si="1"/>
        <v>0.93333333333333335</v>
      </c>
      <c r="M121" s="2" t="s">
        <v>14</v>
      </c>
      <c r="N121" s="2" t="s">
        <v>153</v>
      </c>
    </row>
    <row r="122" spans="1:14" s="5" customFormat="1" x14ac:dyDescent="0.25">
      <c r="A122" s="2" t="s">
        <v>137</v>
      </c>
      <c r="B122" s="2" t="s">
        <v>138</v>
      </c>
      <c r="C122" s="3">
        <v>30000</v>
      </c>
      <c r="D122" s="2" t="s">
        <v>176</v>
      </c>
      <c r="E122" s="2" t="s">
        <v>170</v>
      </c>
      <c r="F122" s="4">
        <v>5</v>
      </c>
      <c r="G122" s="4">
        <v>5</v>
      </c>
      <c r="H122" s="4">
        <v>5</v>
      </c>
      <c r="I122" s="4">
        <v>5</v>
      </c>
      <c r="J122" s="4">
        <v>5</v>
      </c>
      <c r="K122" s="4">
        <v>5</v>
      </c>
      <c r="L122" s="6">
        <f t="shared" si="1"/>
        <v>1</v>
      </c>
      <c r="M122" s="2" t="s">
        <v>14</v>
      </c>
      <c r="N122" s="2" t="s">
        <v>154</v>
      </c>
    </row>
    <row r="123" spans="1:14" s="5" customFormat="1" x14ac:dyDescent="0.25">
      <c r="A123" s="2" t="s">
        <v>137</v>
      </c>
      <c r="B123" s="2" t="s">
        <v>138</v>
      </c>
      <c r="C123" s="3">
        <v>30000</v>
      </c>
      <c r="D123" s="2" t="s">
        <v>176</v>
      </c>
      <c r="E123" s="2" t="s">
        <v>170</v>
      </c>
      <c r="F123" s="4">
        <v>5</v>
      </c>
      <c r="G123" s="4">
        <v>4</v>
      </c>
      <c r="H123" s="4">
        <v>4</v>
      </c>
      <c r="I123" s="4">
        <v>4</v>
      </c>
      <c r="J123" s="4">
        <v>3</v>
      </c>
      <c r="K123" s="4">
        <v>4</v>
      </c>
      <c r="L123" s="6">
        <f t="shared" si="1"/>
        <v>0.8</v>
      </c>
      <c r="M123" s="2" t="s">
        <v>14</v>
      </c>
      <c r="N123" s="2" t="s">
        <v>155</v>
      </c>
    </row>
    <row r="124" spans="1:14" s="5" customFormat="1" x14ac:dyDescent="0.25">
      <c r="A124" s="2" t="s">
        <v>137</v>
      </c>
      <c r="B124" s="2" t="s">
        <v>138</v>
      </c>
      <c r="C124" s="3">
        <v>30000</v>
      </c>
      <c r="D124" s="2" t="s">
        <v>176</v>
      </c>
      <c r="E124" s="2" t="s">
        <v>170</v>
      </c>
      <c r="F124" s="4">
        <v>4</v>
      </c>
      <c r="G124" s="4">
        <v>4</v>
      </c>
      <c r="H124" s="4">
        <v>5</v>
      </c>
      <c r="I124" s="4">
        <v>5</v>
      </c>
      <c r="J124" s="4">
        <v>5</v>
      </c>
      <c r="K124" s="4">
        <v>4</v>
      </c>
      <c r="L124" s="6">
        <f t="shared" si="1"/>
        <v>0.9</v>
      </c>
      <c r="M124" s="2" t="s">
        <v>14</v>
      </c>
      <c r="N124" s="2" t="s">
        <v>156</v>
      </c>
    </row>
    <row r="125" spans="1:14" s="5" customFormat="1" x14ac:dyDescent="0.25">
      <c r="A125" s="2" t="s">
        <v>137</v>
      </c>
      <c r="B125" s="2" t="s">
        <v>138</v>
      </c>
      <c r="C125" s="3">
        <v>30000</v>
      </c>
      <c r="D125" s="2" t="s">
        <v>176</v>
      </c>
      <c r="E125" s="2" t="s">
        <v>170</v>
      </c>
      <c r="F125" s="4">
        <v>4</v>
      </c>
      <c r="G125" s="4">
        <v>4</v>
      </c>
      <c r="H125" s="4">
        <v>3</v>
      </c>
      <c r="I125" s="4">
        <v>5</v>
      </c>
      <c r="J125" s="4">
        <v>2</v>
      </c>
      <c r="K125" s="4">
        <v>4</v>
      </c>
      <c r="L125" s="6">
        <f t="shared" si="1"/>
        <v>0.73333333333333328</v>
      </c>
      <c r="M125" s="2" t="s">
        <v>14</v>
      </c>
      <c r="N125" s="2" t="s">
        <v>157</v>
      </c>
    </row>
    <row r="126" spans="1:14" s="5" customFormat="1" x14ac:dyDescent="0.25">
      <c r="A126" s="2" t="s">
        <v>137</v>
      </c>
      <c r="B126" s="2" t="s">
        <v>138</v>
      </c>
      <c r="C126" s="3">
        <v>30000</v>
      </c>
      <c r="D126" s="2" t="s">
        <v>176</v>
      </c>
      <c r="E126" s="2" t="s">
        <v>170</v>
      </c>
      <c r="F126" s="4">
        <v>3</v>
      </c>
      <c r="G126" s="4">
        <v>4</v>
      </c>
      <c r="H126" s="4">
        <v>3</v>
      </c>
      <c r="I126" s="4">
        <v>4</v>
      </c>
      <c r="J126" s="4">
        <v>4</v>
      </c>
      <c r="K126" s="4">
        <v>4</v>
      </c>
      <c r="L126" s="6">
        <f t="shared" si="1"/>
        <v>0.73333333333333328</v>
      </c>
      <c r="M126" s="2" t="s">
        <v>17</v>
      </c>
      <c r="N126" s="2" t="s">
        <v>152</v>
      </c>
    </row>
    <row r="127" spans="1:14" s="5" customFormat="1" x14ac:dyDescent="0.25">
      <c r="A127" s="2" t="s">
        <v>127</v>
      </c>
      <c r="B127" s="2" t="s">
        <v>128</v>
      </c>
      <c r="C127" s="3">
        <v>80000</v>
      </c>
      <c r="D127" s="2" t="s">
        <v>176</v>
      </c>
      <c r="E127" s="2" t="s">
        <v>170</v>
      </c>
      <c r="F127" s="4">
        <v>5</v>
      </c>
      <c r="G127" s="4">
        <v>5</v>
      </c>
      <c r="H127" s="4">
        <v>5</v>
      </c>
      <c r="I127" s="4">
        <v>5</v>
      </c>
      <c r="J127" s="4">
        <v>4</v>
      </c>
      <c r="K127" s="4">
        <v>4</v>
      </c>
      <c r="L127" s="6">
        <f t="shared" si="1"/>
        <v>0.93333333333333335</v>
      </c>
      <c r="M127" s="2" t="s">
        <v>14</v>
      </c>
      <c r="N127" s="2" t="s">
        <v>149</v>
      </c>
    </row>
    <row r="128" spans="1:14" s="5" customFormat="1" x14ac:dyDescent="0.25">
      <c r="A128" s="2" t="s">
        <v>127</v>
      </c>
      <c r="B128" s="2" t="s">
        <v>128</v>
      </c>
      <c r="C128" s="3">
        <v>80000</v>
      </c>
      <c r="D128" s="2" t="s">
        <v>176</v>
      </c>
      <c r="E128" s="2" t="s">
        <v>170</v>
      </c>
      <c r="F128" s="4">
        <v>5</v>
      </c>
      <c r="G128" s="4">
        <v>5</v>
      </c>
      <c r="H128" s="4">
        <v>4</v>
      </c>
      <c r="I128" s="4">
        <v>4</v>
      </c>
      <c r="J128" s="4">
        <v>4</v>
      </c>
      <c r="K128" s="4">
        <v>4</v>
      </c>
      <c r="L128" s="6">
        <f t="shared" si="1"/>
        <v>0.8666666666666667</v>
      </c>
      <c r="M128" s="2" t="s">
        <v>14</v>
      </c>
      <c r="N128" s="2" t="s">
        <v>150</v>
      </c>
    </row>
    <row r="129" spans="1:14" s="5" customFormat="1" x14ac:dyDescent="0.25">
      <c r="A129" s="2" t="s">
        <v>127</v>
      </c>
      <c r="B129" s="2" t="s">
        <v>128</v>
      </c>
      <c r="C129" s="3">
        <v>80000</v>
      </c>
      <c r="D129" s="2" t="s">
        <v>176</v>
      </c>
      <c r="E129" s="2" t="s">
        <v>170</v>
      </c>
      <c r="F129" s="4">
        <v>1</v>
      </c>
      <c r="G129" s="4">
        <v>3</v>
      </c>
      <c r="H129" s="4">
        <v>3</v>
      </c>
      <c r="I129" s="4">
        <v>5</v>
      </c>
      <c r="J129" s="4">
        <v>5</v>
      </c>
      <c r="K129" s="4">
        <v>4</v>
      </c>
      <c r="L129" s="6">
        <f t="shared" si="1"/>
        <v>0.7</v>
      </c>
      <c r="M129" s="2" t="s">
        <v>14</v>
      </c>
      <c r="N129" s="2" t="s">
        <v>151</v>
      </c>
    </row>
    <row r="130" spans="1:14" s="5" customFormat="1" x14ac:dyDescent="0.25">
      <c r="A130" s="2" t="s">
        <v>127</v>
      </c>
      <c r="B130" s="2" t="s">
        <v>128</v>
      </c>
      <c r="C130" s="3">
        <v>80000</v>
      </c>
      <c r="D130" s="2" t="s">
        <v>176</v>
      </c>
      <c r="E130" s="2" t="s">
        <v>170</v>
      </c>
      <c r="F130" s="4">
        <v>3</v>
      </c>
      <c r="G130" s="4">
        <v>4</v>
      </c>
      <c r="H130" s="4">
        <v>4</v>
      </c>
      <c r="I130" s="4">
        <v>4</v>
      </c>
      <c r="J130" s="4">
        <v>4</v>
      </c>
      <c r="K130" s="4">
        <v>4</v>
      </c>
      <c r="L130" s="6">
        <f t="shared" ref="L130:L193" si="2">SUM(F130:K130)/30</f>
        <v>0.76666666666666672</v>
      </c>
      <c r="M130" s="2" t="s">
        <v>14</v>
      </c>
      <c r="N130" s="2" t="s">
        <v>152</v>
      </c>
    </row>
    <row r="131" spans="1:14" s="5" customFormat="1" x14ac:dyDescent="0.25">
      <c r="A131" s="2" t="s">
        <v>127</v>
      </c>
      <c r="B131" s="2" t="s">
        <v>128</v>
      </c>
      <c r="C131" s="3">
        <v>80000</v>
      </c>
      <c r="D131" s="2" t="s">
        <v>176</v>
      </c>
      <c r="E131" s="2" t="s">
        <v>170</v>
      </c>
      <c r="F131" s="4">
        <v>4</v>
      </c>
      <c r="G131" s="4">
        <v>4</v>
      </c>
      <c r="H131" s="4">
        <v>4</v>
      </c>
      <c r="I131" s="4">
        <v>5</v>
      </c>
      <c r="J131" s="4">
        <v>5</v>
      </c>
      <c r="K131" s="4">
        <v>4</v>
      </c>
      <c r="L131" s="6">
        <f t="shared" si="2"/>
        <v>0.8666666666666667</v>
      </c>
      <c r="M131" s="2" t="s">
        <v>14</v>
      </c>
      <c r="N131" s="2" t="s">
        <v>153</v>
      </c>
    </row>
    <row r="132" spans="1:14" s="5" customFormat="1" x14ac:dyDescent="0.25">
      <c r="A132" s="2" t="s">
        <v>127</v>
      </c>
      <c r="B132" s="2" t="s">
        <v>128</v>
      </c>
      <c r="C132" s="3">
        <v>80000</v>
      </c>
      <c r="D132" s="2" t="s">
        <v>176</v>
      </c>
      <c r="E132" s="2" t="s">
        <v>170</v>
      </c>
      <c r="F132" s="4">
        <v>5</v>
      </c>
      <c r="G132" s="4">
        <v>5</v>
      </c>
      <c r="H132" s="4">
        <v>5</v>
      </c>
      <c r="I132" s="4">
        <v>5</v>
      </c>
      <c r="J132" s="4">
        <v>5</v>
      </c>
      <c r="K132" s="4">
        <v>5</v>
      </c>
      <c r="L132" s="6">
        <f t="shared" si="2"/>
        <v>1</v>
      </c>
      <c r="M132" s="2" t="s">
        <v>14</v>
      </c>
      <c r="N132" s="2" t="s">
        <v>154</v>
      </c>
    </row>
    <row r="133" spans="1:14" s="5" customFormat="1" x14ac:dyDescent="0.25">
      <c r="A133" s="2" t="s">
        <v>127</v>
      </c>
      <c r="B133" s="2" t="s">
        <v>128</v>
      </c>
      <c r="C133" s="3">
        <v>80000</v>
      </c>
      <c r="D133" s="2" t="s">
        <v>176</v>
      </c>
      <c r="E133" s="2" t="s">
        <v>170</v>
      </c>
      <c r="F133" s="4">
        <v>4</v>
      </c>
      <c r="G133" s="4">
        <v>3</v>
      </c>
      <c r="H133" s="4">
        <v>4</v>
      </c>
      <c r="I133" s="4">
        <v>4</v>
      </c>
      <c r="J133" s="4">
        <v>4</v>
      </c>
      <c r="K133" s="4">
        <v>4</v>
      </c>
      <c r="L133" s="6">
        <f t="shared" si="2"/>
        <v>0.76666666666666672</v>
      </c>
      <c r="M133" s="2" t="s">
        <v>14</v>
      </c>
      <c r="N133" s="2" t="s">
        <v>155</v>
      </c>
    </row>
    <row r="134" spans="1:14" s="5" customFormat="1" x14ac:dyDescent="0.25">
      <c r="A134" s="2" t="s">
        <v>127</v>
      </c>
      <c r="B134" s="2" t="s">
        <v>128</v>
      </c>
      <c r="C134" s="3">
        <v>80000</v>
      </c>
      <c r="D134" s="2" t="s">
        <v>176</v>
      </c>
      <c r="E134" s="2" t="s">
        <v>170</v>
      </c>
      <c r="F134" s="4">
        <v>4</v>
      </c>
      <c r="G134" s="4">
        <v>4</v>
      </c>
      <c r="H134" s="4">
        <v>4</v>
      </c>
      <c r="I134" s="4">
        <v>4</v>
      </c>
      <c r="J134" s="4">
        <v>4</v>
      </c>
      <c r="K134" s="4">
        <v>4</v>
      </c>
      <c r="L134" s="6">
        <f t="shared" si="2"/>
        <v>0.8</v>
      </c>
      <c r="M134" s="2" t="s">
        <v>14</v>
      </c>
      <c r="N134" s="2" t="s">
        <v>156</v>
      </c>
    </row>
    <row r="135" spans="1:14" s="5" customFormat="1" x14ac:dyDescent="0.25">
      <c r="A135" s="2" t="s">
        <v>127</v>
      </c>
      <c r="B135" s="2" t="s">
        <v>128</v>
      </c>
      <c r="C135" s="3">
        <v>80000</v>
      </c>
      <c r="D135" s="2" t="s">
        <v>176</v>
      </c>
      <c r="E135" s="2" t="s">
        <v>170</v>
      </c>
      <c r="F135" s="4">
        <v>4</v>
      </c>
      <c r="G135" s="4">
        <v>4</v>
      </c>
      <c r="H135" s="4">
        <v>3</v>
      </c>
      <c r="I135" s="4">
        <v>5</v>
      </c>
      <c r="J135" s="4">
        <v>5</v>
      </c>
      <c r="K135" s="4">
        <v>3</v>
      </c>
      <c r="L135" s="6">
        <f t="shared" si="2"/>
        <v>0.8</v>
      </c>
      <c r="M135" s="2" t="s">
        <v>14</v>
      </c>
      <c r="N135" s="2" t="s">
        <v>157</v>
      </c>
    </row>
    <row r="136" spans="1:14" s="5" customFormat="1" x14ac:dyDescent="0.25">
      <c r="A136" s="2" t="s">
        <v>57</v>
      </c>
      <c r="B136" s="2" t="s">
        <v>58</v>
      </c>
      <c r="C136" s="3">
        <v>80000</v>
      </c>
      <c r="D136" s="2" t="s">
        <v>176</v>
      </c>
      <c r="E136" s="2" t="s">
        <v>170</v>
      </c>
      <c r="F136" s="4">
        <v>5</v>
      </c>
      <c r="G136" s="4">
        <v>5</v>
      </c>
      <c r="H136" s="4">
        <v>4</v>
      </c>
      <c r="I136" s="4">
        <v>5</v>
      </c>
      <c r="J136" s="4">
        <v>4</v>
      </c>
      <c r="K136" s="4">
        <v>4</v>
      </c>
      <c r="L136" s="6">
        <f t="shared" si="2"/>
        <v>0.9</v>
      </c>
      <c r="M136" s="2" t="s">
        <v>14</v>
      </c>
      <c r="N136" s="2" t="s">
        <v>149</v>
      </c>
    </row>
    <row r="137" spans="1:14" s="5" customFormat="1" x14ac:dyDescent="0.25">
      <c r="A137" s="2" t="s">
        <v>57</v>
      </c>
      <c r="B137" s="2" t="s">
        <v>58</v>
      </c>
      <c r="C137" s="3">
        <v>80000</v>
      </c>
      <c r="D137" s="2" t="s">
        <v>176</v>
      </c>
      <c r="E137" s="2" t="s">
        <v>170</v>
      </c>
      <c r="F137" s="4">
        <v>4</v>
      </c>
      <c r="G137" s="4">
        <v>4</v>
      </c>
      <c r="H137" s="4">
        <v>3</v>
      </c>
      <c r="I137" s="4">
        <v>4</v>
      </c>
      <c r="J137" s="4">
        <v>4</v>
      </c>
      <c r="K137" s="4">
        <v>4</v>
      </c>
      <c r="L137" s="6">
        <f t="shared" si="2"/>
        <v>0.76666666666666672</v>
      </c>
      <c r="M137" s="2" t="s">
        <v>14</v>
      </c>
      <c r="N137" s="2" t="s">
        <v>150</v>
      </c>
    </row>
    <row r="138" spans="1:14" s="5" customFormat="1" x14ac:dyDescent="0.25">
      <c r="A138" s="2" t="s">
        <v>57</v>
      </c>
      <c r="B138" s="2" t="s">
        <v>58</v>
      </c>
      <c r="C138" s="3">
        <v>80000</v>
      </c>
      <c r="D138" s="2" t="s">
        <v>176</v>
      </c>
      <c r="E138" s="2" t="s">
        <v>170</v>
      </c>
      <c r="F138" s="4">
        <v>4</v>
      </c>
      <c r="G138" s="4">
        <v>4</v>
      </c>
      <c r="H138" s="4">
        <v>3</v>
      </c>
      <c r="I138" s="4">
        <v>2</v>
      </c>
      <c r="J138" s="4">
        <v>5</v>
      </c>
      <c r="K138" s="4">
        <v>5</v>
      </c>
      <c r="L138" s="6">
        <f t="shared" si="2"/>
        <v>0.76666666666666672</v>
      </c>
      <c r="M138" s="2" t="s">
        <v>14</v>
      </c>
      <c r="N138" s="2" t="s">
        <v>151</v>
      </c>
    </row>
    <row r="139" spans="1:14" s="5" customFormat="1" x14ac:dyDescent="0.25">
      <c r="A139" s="2" t="s">
        <v>57</v>
      </c>
      <c r="B139" s="2" t="s">
        <v>58</v>
      </c>
      <c r="C139" s="3">
        <v>80000</v>
      </c>
      <c r="D139" s="2" t="s">
        <v>176</v>
      </c>
      <c r="E139" s="2" t="s">
        <v>170</v>
      </c>
      <c r="F139" s="4">
        <v>4</v>
      </c>
      <c r="G139" s="4">
        <v>4</v>
      </c>
      <c r="H139" s="4">
        <v>4</v>
      </c>
      <c r="I139" s="4">
        <v>4</v>
      </c>
      <c r="J139" s="4">
        <v>4</v>
      </c>
      <c r="K139" s="4">
        <v>4</v>
      </c>
      <c r="L139" s="6">
        <f t="shared" si="2"/>
        <v>0.8</v>
      </c>
      <c r="M139" s="2" t="s">
        <v>14</v>
      </c>
      <c r="N139" s="2" t="s">
        <v>152</v>
      </c>
    </row>
    <row r="140" spans="1:14" s="5" customFormat="1" x14ac:dyDescent="0.25">
      <c r="A140" s="2" t="s">
        <v>57</v>
      </c>
      <c r="B140" s="2" t="s">
        <v>58</v>
      </c>
      <c r="C140" s="3">
        <v>80000</v>
      </c>
      <c r="D140" s="2" t="s">
        <v>176</v>
      </c>
      <c r="E140" s="2" t="s">
        <v>170</v>
      </c>
      <c r="F140" s="4">
        <v>5</v>
      </c>
      <c r="G140" s="4">
        <v>4</v>
      </c>
      <c r="H140" s="4">
        <v>4</v>
      </c>
      <c r="I140" s="4">
        <v>4</v>
      </c>
      <c r="J140" s="4">
        <v>4</v>
      </c>
      <c r="K140" s="4">
        <v>4</v>
      </c>
      <c r="L140" s="6">
        <f t="shared" si="2"/>
        <v>0.83333333333333337</v>
      </c>
      <c r="M140" s="2" t="s">
        <v>14</v>
      </c>
      <c r="N140" s="2" t="s">
        <v>153</v>
      </c>
    </row>
    <row r="141" spans="1:14" s="5" customFormat="1" x14ac:dyDescent="0.25">
      <c r="A141" s="2" t="s">
        <v>57</v>
      </c>
      <c r="B141" s="2" t="s">
        <v>58</v>
      </c>
      <c r="C141" s="3">
        <v>80000</v>
      </c>
      <c r="D141" s="2" t="s">
        <v>176</v>
      </c>
      <c r="E141" s="2" t="s">
        <v>170</v>
      </c>
      <c r="F141" s="4">
        <v>5</v>
      </c>
      <c r="G141" s="4">
        <v>5</v>
      </c>
      <c r="H141" s="4">
        <v>5</v>
      </c>
      <c r="I141" s="4">
        <v>5</v>
      </c>
      <c r="J141" s="4">
        <v>5</v>
      </c>
      <c r="K141" s="4">
        <v>5</v>
      </c>
      <c r="L141" s="6">
        <f t="shared" si="2"/>
        <v>1</v>
      </c>
      <c r="M141" s="2" t="s">
        <v>14</v>
      </c>
      <c r="N141" s="2" t="s">
        <v>154</v>
      </c>
    </row>
    <row r="142" spans="1:14" s="5" customFormat="1" x14ac:dyDescent="0.25">
      <c r="A142" s="2" t="s">
        <v>57</v>
      </c>
      <c r="B142" s="2" t="s">
        <v>58</v>
      </c>
      <c r="C142" s="3">
        <v>80000</v>
      </c>
      <c r="D142" s="2" t="s">
        <v>176</v>
      </c>
      <c r="E142" s="2" t="s">
        <v>170</v>
      </c>
      <c r="F142" s="4">
        <v>4</v>
      </c>
      <c r="G142" s="4">
        <v>4</v>
      </c>
      <c r="H142" s="4">
        <v>4</v>
      </c>
      <c r="I142" s="4">
        <v>4</v>
      </c>
      <c r="J142" s="4">
        <v>4</v>
      </c>
      <c r="K142" s="4">
        <v>4</v>
      </c>
      <c r="L142" s="6">
        <f t="shared" si="2"/>
        <v>0.8</v>
      </c>
      <c r="M142" s="2" t="s">
        <v>14</v>
      </c>
      <c r="N142" s="2" t="s">
        <v>155</v>
      </c>
    </row>
    <row r="143" spans="1:14" s="5" customFormat="1" x14ac:dyDescent="0.25">
      <c r="A143" s="2" t="s">
        <v>57</v>
      </c>
      <c r="B143" s="2" t="s">
        <v>58</v>
      </c>
      <c r="C143" s="3">
        <v>80000</v>
      </c>
      <c r="D143" s="2" t="s">
        <v>176</v>
      </c>
      <c r="E143" s="2" t="s">
        <v>170</v>
      </c>
      <c r="F143" s="4">
        <v>4</v>
      </c>
      <c r="G143" s="4">
        <v>5</v>
      </c>
      <c r="H143" s="4">
        <v>4</v>
      </c>
      <c r="I143" s="4">
        <v>4</v>
      </c>
      <c r="J143" s="4">
        <v>4</v>
      </c>
      <c r="K143" s="4">
        <v>4</v>
      </c>
      <c r="L143" s="6">
        <f t="shared" si="2"/>
        <v>0.83333333333333337</v>
      </c>
      <c r="M143" s="2" t="s">
        <v>14</v>
      </c>
      <c r="N143" s="2" t="s">
        <v>156</v>
      </c>
    </row>
    <row r="144" spans="1:14" s="5" customFormat="1" x14ac:dyDescent="0.25">
      <c r="A144" s="2" t="s">
        <v>57</v>
      </c>
      <c r="B144" s="2" t="s">
        <v>58</v>
      </c>
      <c r="C144" s="3">
        <v>80000</v>
      </c>
      <c r="D144" s="2" t="s">
        <v>176</v>
      </c>
      <c r="E144" s="2" t="s">
        <v>170</v>
      </c>
      <c r="F144" s="4">
        <v>5</v>
      </c>
      <c r="G144" s="4">
        <v>4</v>
      </c>
      <c r="H144" s="4">
        <v>4</v>
      </c>
      <c r="I144" s="4">
        <v>5</v>
      </c>
      <c r="J144" s="4">
        <v>4</v>
      </c>
      <c r="K144" s="4">
        <v>4</v>
      </c>
      <c r="L144" s="6">
        <f t="shared" si="2"/>
        <v>0.8666666666666667</v>
      </c>
      <c r="M144" s="2" t="s">
        <v>14</v>
      </c>
      <c r="N144" s="2" t="s">
        <v>157</v>
      </c>
    </row>
    <row r="145" spans="1:14" s="5" customFormat="1" x14ac:dyDescent="0.25">
      <c r="A145" s="2" t="s">
        <v>139</v>
      </c>
      <c r="B145" s="2" t="s">
        <v>140</v>
      </c>
      <c r="C145" s="3">
        <v>68500</v>
      </c>
      <c r="D145" s="2" t="s">
        <v>176</v>
      </c>
      <c r="E145" s="2" t="s">
        <v>168</v>
      </c>
      <c r="F145" s="4">
        <v>4</v>
      </c>
      <c r="G145" s="4">
        <v>5</v>
      </c>
      <c r="H145" s="4">
        <v>4</v>
      </c>
      <c r="I145" s="4">
        <v>5</v>
      </c>
      <c r="J145" s="4">
        <v>3</v>
      </c>
      <c r="K145" s="4">
        <v>5</v>
      </c>
      <c r="L145" s="6">
        <f t="shared" si="2"/>
        <v>0.8666666666666667</v>
      </c>
      <c r="M145" s="2" t="s">
        <v>14</v>
      </c>
      <c r="N145" s="2" t="s">
        <v>149</v>
      </c>
    </row>
    <row r="146" spans="1:14" s="5" customFormat="1" x14ac:dyDescent="0.25">
      <c r="A146" s="2" t="s">
        <v>139</v>
      </c>
      <c r="B146" s="2" t="s">
        <v>140</v>
      </c>
      <c r="C146" s="3">
        <v>68500</v>
      </c>
      <c r="D146" s="2" t="s">
        <v>176</v>
      </c>
      <c r="E146" s="2" t="s">
        <v>168</v>
      </c>
      <c r="F146" s="4">
        <v>4</v>
      </c>
      <c r="G146" s="4">
        <v>4</v>
      </c>
      <c r="H146" s="4">
        <v>4</v>
      </c>
      <c r="I146" s="4">
        <v>4</v>
      </c>
      <c r="J146" s="4">
        <v>4</v>
      </c>
      <c r="K146" s="4">
        <v>4</v>
      </c>
      <c r="L146" s="6">
        <f t="shared" si="2"/>
        <v>0.8</v>
      </c>
      <c r="M146" s="2" t="s">
        <v>14</v>
      </c>
      <c r="N146" s="2" t="s">
        <v>150</v>
      </c>
    </row>
    <row r="147" spans="1:14" s="5" customFormat="1" x14ac:dyDescent="0.25">
      <c r="A147" s="2" t="s">
        <v>139</v>
      </c>
      <c r="B147" s="2" t="s">
        <v>140</v>
      </c>
      <c r="C147" s="3">
        <v>68500</v>
      </c>
      <c r="D147" s="2" t="s">
        <v>176</v>
      </c>
      <c r="E147" s="2" t="s">
        <v>168</v>
      </c>
      <c r="F147" s="4">
        <v>4</v>
      </c>
      <c r="G147" s="4">
        <v>5</v>
      </c>
      <c r="H147" s="4">
        <v>4</v>
      </c>
      <c r="I147" s="4">
        <v>3</v>
      </c>
      <c r="J147" s="4">
        <v>4</v>
      </c>
      <c r="K147" s="4">
        <v>4</v>
      </c>
      <c r="L147" s="6">
        <f t="shared" si="2"/>
        <v>0.8</v>
      </c>
      <c r="M147" s="2" t="s">
        <v>14</v>
      </c>
      <c r="N147" s="2" t="s">
        <v>152</v>
      </c>
    </row>
    <row r="148" spans="1:14" s="5" customFormat="1" x14ac:dyDescent="0.25">
      <c r="A148" s="2" t="s">
        <v>139</v>
      </c>
      <c r="B148" s="2" t="s">
        <v>140</v>
      </c>
      <c r="C148" s="3">
        <v>68500</v>
      </c>
      <c r="D148" s="2" t="s">
        <v>176</v>
      </c>
      <c r="E148" s="2" t="s">
        <v>168</v>
      </c>
      <c r="F148" s="4">
        <v>4</v>
      </c>
      <c r="G148" s="4">
        <v>4</v>
      </c>
      <c r="H148" s="4">
        <v>4</v>
      </c>
      <c r="I148" s="4">
        <v>4</v>
      </c>
      <c r="J148" s="4">
        <v>4</v>
      </c>
      <c r="K148" s="4">
        <v>4</v>
      </c>
      <c r="L148" s="6">
        <f t="shared" si="2"/>
        <v>0.8</v>
      </c>
      <c r="M148" s="2" t="s">
        <v>14</v>
      </c>
      <c r="N148" s="2" t="s">
        <v>153</v>
      </c>
    </row>
    <row r="149" spans="1:14" s="5" customFormat="1" x14ac:dyDescent="0.25">
      <c r="A149" s="2" t="s">
        <v>139</v>
      </c>
      <c r="B149" s="2" t="s">
        <v>140</v>
      </c>
      <c r="C149" s="3">
        <v>68500</v>
      </c>
      <c r="D149" s="2" t="s">
        <v>176</v>
      </c>
      <c r="E149" s="2" t="s">
        <v>168</v>
      </c>
      <c r="F149" s="4">
        <v>3</v>
      </c>
      <c r="G149" s="4">
        <v>4</v>
      </c>
      <c r="H149" s="4">
        <v>4</v>
      </c>
      <c r="I149" s="4">
        <v>4</v>
      </c>
      <c r="J149" s="4">
        <v>3</v>
      </c>
      <c r="K149" s="4">
        <v>3</v>
      </c>
      <c r="L149" s="6">
        <f t="shared" si="2"/>
        <v>0.7</v>
      </c>
      <c r="M149" s="2" t="s">
        <v>14</v>
      </c>
      <c r="N149" s="2" t="s">
        <v>154</v>
      </c>
    </row>
    <row r="150" spans="1:14" s="5" customFormat="1" x14ac:dyDescent="0.25">
      <c r="A150" s="2" t="s">
        <v>139</v>
      </c>
      <c r="B150" s="2" t="s">
        <v>140</v>
      </c>
      <c r="C150" s="3">
        <v>68500</v>
      </c>
      <c r="D150" s="2" t="s">
        <v>176</v>
      </c>
      <c r="E150" s="2" t="s">
        <v>168</v>
      </c>
      <c r="F150" s="4">
        <v>3</v>
      </c>
      <c r="G150" s="4">
        <v>4</v>
      </c>
      <c r="H150" s="4">
        <v>4</v>
      </c>
      <c r="I150" s="4">
        <v>4</v>
      </c>
      <c r="J150" s="4">
        <v>3</v>
      </c>
      <c r="K150" s="4">
        <v>3</v>
      </c>
      <c r="L150" s="6">
        <f t="shared" si="2"/>
        <v>0.7</v>
      </c>
      <c r="M150" s="2" t="s">
        <v>14</v>
      </c>
      <c r="N150" s="2" t="s">
        <v>155</v>
      </c>
    </row>
    <row r="151" spans="1:14" s="5" customFormat="1" x14ac:dyDescent="0.25">
      <c r="A151" s="2" t="s">
        <v>139</v>
      </c>
      <c r="B151" s="2" t="s">
        <v>140</v>
      </c>
      <c r="C151" s="3">
        <v>68500</v>
      </c>
      <c r="D151" s="2" t="s">
        <v>176</v>
      </c>
      <c r="E151" s="2" t="s">
        <v>168</v>
      </c>
      <c r="F151" s="4">
        <v>1</v>
      </c>
      <c r="G151" s="4">
        <v>1</v>
      </c>
      <c r="H151" s="4">
        <v>1</v>
      </c>
      <c r="I151" s="4">
        <v>5</v>
      </c>
      <c r="J151" s="4">
        <v>1</v>
      </c>
      <c r="K151" s="4">
        <v>5</v>
      </c>
      <c r="L151" s="6">
        <f t="shared" si="2"/>
        <v>0.46666666666666667</v>
      </c>
      <c r="M151" s="2" t="s">
        <v>17</v>
      </c>
      <c r="N151" s="2" t="s">
        <v>151</v>
      </c>
    </row>
    <row r="152" spans="1:14" s="5" customFormat="1" x14ac:dyDescent="0.25">
      <c r="A152" s="2" t="s">
        <v>139</v>
      </c>
      <c r="B152" s="2" t="s">
        <v>140</v>
      </c>
      <c r="C152" s="3">
        <v>68500</v>
      </c>
      <c r="D152" s="2" t="s">
        <v>176</v>
      </c>
      <c r="E152" s="2" t="s">
        <v>168</v>
      </c>
      <c r="F152" s="4">
        <v>2</v>
      </c>
      <c r="G152" s="4">
        <v>4</v>
      </c>
      <c r="H152" s="4">
        <v>4</v>
      </c>
      <c r="I152" s="4">
        <v>4</v>
      </c>
      <c r="J152" s="4">
        <v>3</v>
      </c>
      <c r="K152" s="4">
        <v>3</v>
      </c>
      <c r="L152" s="6">
        <f t="shared" si="2"/>
        <v>0.66666666666666663</v>
      </c>
      <c r="M152" s="2" t="s">
        <v>17</v>
      </c>
      <c r="N152" s="2" t="s">
        <v>156</v>
      </c>
    </row>
    <row r="153" spans="1:14" s="5" customFormat="1" x14ac:dyDescent="0.25">
      <c r="A153" s="2" t="s">
        <v>139</v>
      </c>
      <c r="B153" s="2" t="s">
        <v>140</v>
      </c>
      <c r="C153" s="3">
        <v>68500</v>
      </c>
      <c r="D153" s="2" t="s">
        <v>176</v>
      </c>
      <c r="E153" s="2" t="s">
        <v>168</v>
      </c>
      <c r="F153" s="4">
        <v>2</v>
      </c>
      <c r="G153" s="4">
        <v>2</v>
      </c>
      <c r="H153" s="4">
        <v>3</v>
      </c>
      <c r="I153" s="4">
        <v>4</v>
      </c>
      <c r="J153" s="4">
        <v>1</v>
      </c>
      <c r="K153" s="4">
        <v>3</v>
      </c>
      <c r="L153" s="6">
        <f t="shared" si="2"/>
        <v>0.5</v>
      </c>
      <c r="M153" s="2" t="s">
        <v>17</v>
      </c>
      <c r="N153" s="2" t="s">
        <v>157</v>
      </c>
    </row>
    <row r="154" spans="1:14" s="5" customFormat="1" x14ac:dyDescent="0.25">
      <c r="A154" s="2" t="s">
        <v>143</v>
      </c>
      <c r="B154" s="2" t="s">
        <v>144</v>
      </c>
      <c r="C154" s="3">
        <v>15240</v>
      </c>
      <c r="D154" s="2" t="s">
        <v>176</v>
      </c>
      <c r="E154" s="2" t="s">
        <v>172</v>
      </c>
      <c r="F154" s="4">
        <v>5</v>
      </c>
      <c r="G154" s="4">
        <v>4</v>
      </c>
      <c r="H154" s="4">
        <v>3</v>
      </c>
      <c r="I154" s="4">
        <v>3</v>
      </c>
      <c r="J154" s="4">
        <v>5</v>
      </c>
      <c r="K154" s="4">
        <v>2</v>
      </c>
      <c r="L154" s="6">
        <f t="shared" si="2"/>
        <v>0.73333333333333328</v>
      </c>
      <c r="M154" s="2" t="s">
        <v>14</v>
      </c>
      <c r="N154" s="2" t="s">
        <v>149</v>
      </c>
    </row>
    <row r="155" spans="1:14" s="5" customFormat="1" x14ac:dyDescent="0.25">
      <c r="A155" s="2" t="s">
        <v>143</v>
      </c>
      <c r="B155" s="2" t="s">
        <v>144</v>
      </c>
      <c r="C155" s="3">
        <v>15240</v>
      </c>
      <c r="D155" s="2" t="s">
        <v>176</v>
      </c>
      <c r="E155" s="2" t="s">
        <v>172</v>
      </c>
      <c r="F155" s="4">
        <v>5</v>
      </c>
      <c r="G155" s="4">
        <v>5</v>
      </c>
      <c r="H155" s="4">
        <v>5</v>
      </c>
      <c r="I155" s="4">
        <v>5</v>
      </c>
      <c r="J155" s="4">
        <v>5</v>
      </c>
      <c r="K155" s="4">
        <v>4</v>
      </c>
      <c r="L155" s="6">
        <f t="shared" si="2"/>
        <v>0.96666666666666667</v>
      </c>
      <c r="M155" s="2" t="s">
        <v>14</v>
      </c>
      <c r="N155" s="2" t="s">
        <v>150</v>
      </c>
    </row>
    <row r="156" spans="1:14" s="5" customFormat="1" x14ac:dyDescent="0.25">
      <c r="A156" s="2" t="s">
        <v>143</v>
      </c>
      <c r="B156" s="2" t="s">
        <v>144</v>
      </c>
      <c r="C156" s="3">
        <v>15240</v>
      </c>
      <c r="D156" s="2" t="s">
        <v>176</v>
      </c>
      <c r="E156" s="2" t="s">
        <v>172</v>
      </c>
      <c r="F156" s="4">
        <v>4</v>
      </c>
      <c r="G156" s="4">
        <v>5</v>
      </c>
      <c r="H156" s="4">
        <v>5</v>
      </c>
      <c r="I156" s="4">
        <v>5</v>
      </c>
      <c r="J156" s="4">
        <v>5</v>
      </c>
      <c r="K156" s="4">
        <v>5</v>
      </c>
      <c r="L156" s="6">
        <f t="shared" si="2"/>
        <v>0.96666666666666667</v>
      </c>
      <c r="M156" s="2" t="s">
        <v>14</v>
      </c>
      <c r="N156" s="2" t="s">
        <v>151</v>
      </c>
    </row>
    <row r="157" spans="1:14" s="5" customFormat="1" x14ac:dyDescent="0.25">
      <c r="A157" s="2" t="s">
        <v>143</v>
      </c>
      <c r="B157" s="2" t="s">
        <v>144</v>
      </c>
      <c r="C157" s="3">
        <v>15240</v>
      </c>
      <c r="D157" s="2" t="s">
        <v>176</v>
      </c>
      <c r="E157" s="2" t="s">
        <v>172</v>
      </c>
      <c r="F157" s="4">
        <v>4</v>
      </c>
      <c r="G157" s="4">
        <v>5</v>
      </c>
      <c r="H157" s="4">
        <v>4</v>
      </c>
      <c r="I157" s="4">
        <v>4</v>
      </c>
      <c r="J157" s="4">
        <v>4</v>
      </c>
      <c r="K157" s="4">
        <v>4</v>
      </c>
      <c r="L157" s="6">
        <f t="shared" si="2"/>
        <v>0.83333333333333337</v>
      </c>
      <c r="M157" s="2" t="s">
        <v>14</v>
      </c>
      <c r="N157" s="2" t="s">
        <v>152</v>
      </c>
    </row>
    <row r="158" spans="1:14" s="5" customFormat="1" x14ac:dyDescent="0.25">
      <c r="A158" s="2" t="s">
        <v>143</v>
      </c>
      <c r="B158" s="2" t="s">
        <v>144</v>
      </c>
      <c r="C158" s="3">
        <v>15240</v>
      </c>
      <c r="D158" s="2" t="s">
        <v>176</v>
      </c>
      <c r="E158" s="2" t="s">
        <v>172</v>
      </c>
      <c r="F158" s="4">
        <v>4</v>
      </c>
      <c r="G158" s="4">
        <v>4</v>
      </c>
      <c r="H158" s="4">
        <v>4</v>
      </c>
      <c r="I158" s="4">
        <v>3</v>
      </c>
      <c r="J158" s="4">
        <v>4</v>
      </c>
      <c r="K158" s="4">
        <v>2</v>
      </c>
      <c r="L158" s="6">
        <f t="shared" si="2"/>
        <v>0.7</v>
      </c>
      <c r="M158" s="2" t="s">
        <v>14</v>
      </c>
      <c r="N158" s="2" t="s">
        <v>153</v>
      </c>
    </row>
    <row r="159" spans="1:14" s="5" customFormat="1" x14ac:dyDescent="0.25">
      <c r="A159" s="2" t="s">
        <v>143</v>
      </c>
      <c r="B159" s="2" t="s">
        <v>144</v>
      </c>
      <c r="C159" s="3">
        <v>15240</v>
      </c>
      <c r="D159" s="2" t="s">
        <v>176</v>
      </c>
      <c r="E159" s="2" t="s">
        <v>172</v>
      </c>
      <c r="F159" s="4">
        <v>5</v>
      </c>
      <c r="G159" s="4">
        <v>5</v>
      </c>
      <c r="H159" s="4">
        <v>5</v>
      </c>
      <c r="I159" s="4">
        <v>4</v>
      </c>
      <c r="J159" s="4">
        <v>5</v>
      </c>
      <c r="K159" s="4">
        <v>1</v>
      </c>
      <c r="L159" s="6">
        <f t="shared" si="2"/>
        <v>0.83333333333333337</v>
      </c>
      <c r="M159" s="2" t="s">
        <v>14</v>
      </c>
      <c r="N159" s="2" t="s">
        <v>154</v>
      </c>
    </row>
    <row r="160" spans="1:14" s="5" customFormat="1" x14ac:dyDescent="0.25">
      <c r="A160" s="2" t="s">
        <v>143</v>
      </c>
      <c r="B160" s="2" t="s">
        <v>144</v>
      </c>
      <c r="C160" s="3">
        <v>15240</v>
      </c>
      <c r="D160" s="2" t="s">
        <v>176</v>
      </c>
      <c r="E160" s="2" t="s">
        <v>172</v>
      </c>
      <c r="F160" s="4">
        <v>5</v>
      </c>
      <c r="G160" s="4">
        <v>5</v>
      </c>
      <c r="H160" s="4">
        <v>4</v>
      </c>
      <c r="I160" s="4">
        <v>4</v>
      </c>
      <c r="J160" s="4">
        <v>4</v>
      </c>
      <c r="K160" s="4">
        <v>3</v>
      </c>
      <c r="L160" s="6">
        <f t="shared" si="2"/>
        <v>0.83333333333333337</v>
      </c>
      <c r="M160" s="2" t="s">
        <v>14</v>
      </c>
      <c r="N160" s="2" t="s">
        <v>155</v>
      </c>
    </row>
    <row r="161" spans="1:14" s="5" customFormat="1" x14ac:dyDescent="0.25">
      <c r="A161" s="2" t="s">
        <v>143</v>
      </c>
      <c r="B161" s="2" t="s">
        <v>144</v>
      </c>
      <c r="C161" s="3">
        <v>15240</v>
      </c>
      <c r="D161" s="2" t="s">
        <v>176</v>
      </c>
      <c r="E161" s="2" t="s">
        <v>172</v>
      </c>
      <c r="F161" s="4">
        <v>5</v>
      </c>
      <c r="G161" s="4">
        <v>5</v>
      </c>
      <c r="H161" s="4">
        <v>4</v>
      </c>
      <c r="I161" s="4">
        <v>4</v>
      </c>
      <c r="J161" s="4">
        <v>5</v>
      </c>
      <c r="K161" s="4">
        <v>3</v>
      </c>
      <c r="L161" s="6">
        <f t="shared" si="2"/>
        <v>0.8666666666666667</v>
      </c>
      <c r="M161" s="2" t="s">
        <v>14</v>
      </c>
      <c r="N161" s="2" t="s">
        <v>156</v>
      </c>
    </row>
    <row r="162" spans="1:14" s="5" customFormat="1" x14ac:dyDescent="0.25">
      <c r="A162" s="2" t="s">
        <v>143</v>
      </c>
      <c r="B162" s="2" t="s">
        <v>144</v>
      </c>
      <c r="C162" s="3">
        <v>15240</v>
      </c>
      <c r="D162" s="2" t="s">
        <v>176</v>
      </c>
      <c r="E162" s="2" t="s">
        <v>172</v>
      </c>
      <c r="F162" s="4">
        <v>4</v>
      </c>
      <c r="G162" s="4">
        <v>4</v>
      </c>
      <c r="H162" s="4">
        <v>4</v>
      </c>
      <c r="I162" s="4">
        <v>5</v>
      </c>
      <c r="J162" s="4">
        <v>5</v>
      </c>
      <c r="K162" s="4">
        <v>5</v>
      </c>
      <c r="L162" s="6">
        <f t="shared" si="2"/>
        <v>0.9</v>
      </c>
      <c r="M162" s="2" t="s">
        <v>14</v>
      </c>
      <c r="N162" s="2" t="s">
        <v>157</v>
      </c>
    </row>
    <row r="163" spans="1:14" s="5" customFormat="1" x14ac:dyDescent="0.25">
      <c r="A163" s="2" t="s">
        <v>122</v>
      </c>
      <c r="B163" s="2" t="s">
        <v>123</v>
      </c>
      <c r="C163" s="3">
        <v>11156</v>
      </c>
      <c r="D163" s="2" t="s">
        <v>176</v>
      </c>
      <c r="E163" s="2" t="s">
        <v>170</v>
      </c>
      <c r="F163" s="4">
        <v>5</v>
      </c>
      <c r="G163" s="4">
        <v>5</v>
      </c>
      <c r="H163" s="4">
        <v>4</v>
      </c>
      <c r="I163" s="4">
        <v>5</v>
      </c>
      <c r="J163" s="4">
        <v>4</v>
      </c>
      <c r="K163" s="4">
        <v>5</v>
      </c>
      <c r="L163" s="6">
        <f t="shared" si="2"/>
        <v>0.93333333333333335</v>
      </c>
      <c r="M163" s="2" t="s">
        <v>14</v>
      </c>
      <c r="N163" s="2" t="s">
        <v>149</v>
      </c>
    </row>
    <row r="164" spans="1:14" s="5" customFormat="1" x14ac:dyDescent="0.25">
      <c r="A164" s="2" t="s">
        <v>122</v>
      </c>
      <c r="B164" s="2" t="s">
        <v>123</v>
      </c>
      <c r="C164" s="3">
        <v>11156</v>
      </c>
      <c r="D164" s="2" t="s">
        <v>176</v>
      </c>
      <c r="E164" s="2" t="s">
        <v>170</v>
      </c>
      <c r="F164" s="4">
        <v>5</v>
      </c>
      <c r="G164" s="4">
        <v>5</v>
      </c>
      <c r="H164" s="4">
        <v>4</v>
      </c>
      <c r="I164" s="4">
        <v>4</v>
      </c>
      <c r="J164" s="4">
        <v>4</v>
      </c>
      <c r="K164" s="4">
        <v>4</v>
      </c>
      <c r="L164" s="6">
        <f t="shared" si="2"/>
        <v>0.8666666666666667</v>
      </c>
      <c r="M164" s="2" t="s">
        <v>14</v>
      </c>
      <c r="N164" s="2" t="s">
        <v>150</v>
      </c>
    </row>
    <row r="165" spans="1:14" s="5" customFormat="1" x14ac:dyDescent="0.25">
      <c r="A165" s="2" t="s">
        <v>122</v>
      </c>
      <c r="B165" s="2" t="s">
        <v>123</v>
      </c>
      <c r="C165" s="3">
        <v>11156</v>
      </c>
      <c r="D165" s="2" t="s">
        <v>176</v>
      </c>
      <c r="E165" s="2" t="s">
        <v>170</v>
      </c>
      <c r="F165" s="4">
        <v>5</v>
      </c>
      <c r="G165" s="4">
        <v>5</v>
      </c>
      <c r="H165" s="4">
        <v>5</v>
      </c>
      <c r="I165" s="4">
        <v>5</v>
      </c>
      <c r="J165" s="4">
        <v>5</v>
      </c>
      <c r="K165" s="4">
        <v>5</v>
      </c>
      <c r="L165" s="6">
        <f t="shared" si="2"/>
        <v>1</v>
      </c>
      <c r="M165" s="2" t="s">
        <v>14</v>
      </c>
      <c r="N165" s="2" t="s">
        <v>151</v>
      </c>
    </row>
    <row r="166" spans="1:14" s="5" customFormat="1" x14ac:dyDescent="0.25">
      <c r="A166" s="2" t="s">
        <v>122</v>
      </c>
      <c r="B166" s="2" t="s">
        <v>123</v>
      </c>
      <c r="C166" s="3">
        <v>11156</v>
      </c>
      <c r="D166" s="2" t="s">
        <v>176</v>
      </c>
      <c r="E166" s="2" t="s">
        <v>170</v>
      </c>
      <c r="F166" s="4">
        <v>4</v>
      </c>
      <c r="G166" s="4">
        <v>4</v>
      </c>
      <c r="H166" s="4">
        <v>4</v>
      </c>
      <c r="I166" s="4">
        <v>4</v>
      </c>
      <c r="J166" s="4">
        <v>4</v>
      </c>
      <c r="K166" s="4">
        <v>4</v>
      </c>
      <c r="L166" s="6">
        <f t="shared" si="2"/>
        <v>0.8</v>
      </c>
      <c r="M166" s="2" t="s">
        <v>14</v>
      </c>
      <c r="N166" s="2" t="s">
        <v>152</v>
      </c>
    </row>
    <row r="167" spans="1:14" s="5" customFormat="1" x14ac:dyDescent="0.25">
      <c r="A167" s="2" t="s">
        <v>122</v>
      </c>
      <c r="B167" s="2" t="s">
        <v>123</v>
      </c>
      <c r="C167" s="3">
        <v>11156</v>
      </c>
      <c r="D167" s="2" t="s">
        <v>176</v>
      </c>
      <c r="E167" s="2" t="s">
        <v>170</v>
      </c>
      <c r="F167" s="4">
        <v>5</v>
      </c>
      <c r="G167" s="4">
        <v>5</v>
      </c>
      <c r="H167" s="4">
        <v>4</v>
      </c>
      <c r="I167" s="4">
        <v>5</v>
      </c>
      <c r="J167" s="4">
        <v>4</v>
      </c>
      <c r="K167" s="4">
        <v>5</v>
      </c>
      <c r="L167" s="6">
        <f t="shared" si="2"/>
        <v>0.93333333333333335</v>
      </c>
      <c r="M167" s="2" t="s">
        <v>14</v>
      </c>
      <c r="N167" s="2" t="s">
        <v>153</v>
      </c>
    </row>
    <row r="168" spans="1:14" s="5" customFormat="1" x14ac:dyDescent="0.25">
      <c r="A168" s="2" t="s">
        <v>122</v>
      </c>
      <c r="B168" s="2" t="s">
        <v>123</v>
      </c>
      <c r="C168" s="3">
        <v>11156</v>
      </c>
      <c r="D168" s="2" t="s">
        <v>176</v>
      </c>
      <c r="E168" s="2" t="s">
        <v>170</v>
      </c>
      <c r="F168" s="4">
        <v>5</v>
      </c>
      <c r="G168" s="4">
        <v>5</v>
      </c>
      <c r="H168" s="4">
        <v>5</v>
      </c>
      <c r="I168" s="4">
        <v>5</v>
      </c>
      <c r="J168" s="4">
        <v>5</v>
      </c>
      <c r="K168" s="4">
        <v>5</v>
      </c>
      <c r="L168" s="6">
        <f t="shared" si="2"/>
        <v>1</v>
      </c>
      <c r="M168" s="2" t="s">
        <v>14</v>
      </c>
      <c r="N168" s="2" t="s">
        <v>154</v>
      </c>
    </row>
    <row r="169" spans="1:14" s="5" customFormat="1" x14ac:dyDescent="0.25">
      <c r="A169" s="2" t="s">
        <v>122</v>
      </c>
      <c r="B169" s="2" t="s">
        <v>123</v>
      </c>
      <c r="C169" s="3">
        <v>11156</v>
      </c>
      <c r="D169" s="2" t="s">
        <v>176</v>
      </c>
      <c r="E169" s="2" t="s">
        <v>170</v>
      </c>
      <c r="F169" s="4">
        <v>5</v>
      </c>
      <c r="G169" s="4">
        <v>5</v>
      </c>
      <c r="H169" s="4">
        <v>4</v>
      </c>
      <c r="I169" s="4">
        <v>5</v>
      </c>
      <c r="J169" s="4">
        <v>4</v>
      </c>
      <c r="K169" s="4">
        <v>5</v>
      </c>
      <c r="L169" s="6">
        <f t="shared" si="2"/>
        <v>0.93333333333333335</v>
      </c>
      <c r="M169" s="2" t="s">
        <v>14</v>
      </c>
      <c r="N169" s="2" t="s">
        <v>155</v>
      </c>
    </row>
    <row r="170" spans="1:14" s="5" customFormat="1" x14ac:dyDescent="0.25">
      <c r="A170" s="2" t="s">
        <v>122</v>
      </c>
      <c r="B170" s="2" t="s">
        <v>123</v>
      </c>
      <c r="C170" s="3">
        <v>11156</v>
      </c>
      <c r="D170" s="2" t="s">
        <v>176</v>
      </c>
      <c r="E170" s="2" t="s">
        <v>170</v>
      </c>
      <c r="F170" s="4">
        <v>5</v>
      </c>
      <c r="G170" s="4">
        <v>3</v>
      </c>
      <c r="H170" s="4">
        <v>3</v>
      </c>
      <c r="I170" s="4">
        <v>4</v>
      </c>
      <c r="J170" s="4">
        <v>5</v>
      </c>
      <c r="K170" s="4">
        <v>4</v>
      </c>
      <c r="L170" s="6">
        <f t="shared" si="2"/>
        <v>0.8</v>
      </c>
      <c r="M170" s="2" t="s">
        <v>14</v>
      </c>
      <c r="N170" s="2" t="s">
        <v>156</v>
      </c>
    </row>
    <row r="171" spans="1:14" s="5" customFormat="1" x14ac:dyDescent="0.25">
      <c r="A171" s="2" t="s">
        <v>122</v>
      </c>
      <c r="B171" s="2" t="s">
        <v>123</v>
      </c>
      <c r="C171" s="3">
        <v>11156</v>
      </c>
      <c r="D171" s="2" t="s">
        <v>176</v>
      </c>
      <c r="E171" s="2" t="s">
        <v>170</v>
      </c>
      <c r="F171" s="4">
        <v>5</v>
      </c>
      <c r="G171" s="4">
        <v>4</v>
      </c>
      <c r="H171" s="4">
        <v>5</v>
      </c>
      <c r="I171" s="4">
        <v>5</v>
      </c>
      <c r="J171" s="4">
        <v>3</v>
      </c>
      <c r="K171" s="4">
        <v>5</v>
      </c>
      <c r="L171" s="6">
        <f t="shared" si="2"/>
        <v>0.9</v>
      </c>
      <c r="M171" s="2" t="s">
        <v>14</v>
      </c>
      <c r="N171" s="2" t="s">
        <v>157</v>
      </c>
    </row>
    <row r="172" spans="1:14" s="5" customFormat="1" x14ac:dyDescent="0.25">
      <c r="A172" s="2" t="s">
        <v>124</v>
      </c>
      <c r="B172" s="2" t="s">
        <v>125</v>
      </c>
      <c r="C172" s="3">
        <v>33000</v>
      </c>
      <c r="D172" s="2" t="s">
        <v>174</v>
      </c>
      <c r="E172" s="2" t="s">
        <v>164</v>
      </c>
      <c r="F172" s="4">
        <v>5</v>
      </c>
      <c r="G172" s="4">
        <v>4</v>
      </c>
      <c r="H172" s="4">
        <v>3</v>
      </c>
      <c r="I172" s="4">
        <v>4</v>
      </c>
      <c r="J172" s="4">
        <v>5</v>
      </c>
      <c r="K172" s="4">
        <v>3</v>
      </c>
      <c r="L172" s="6">
        <f t="shared" si="2"/>
        <v>0.8</v>
      </c>
      <c r="M172" s="2" t="s">
        <v>14</v>
      </c>
      <c r="N172" s="2" t="s">
        <v>149</v>
      </c>
    </row>
    <row r="173" spans="1:14" s="5" customFormat="1" x14ac:dyDescent="0.25">
      <c r="A173" s="2" t="s">
        <v>124</v>
      </c>
      <c r="B173" s="2" t="s">
        <v>125</v>
      </c>
      <c r="C173" s="3">
        <v>33000</v>
      </c>
      <c r="D173" s="2" t="s">
        <v>174</v>
      </c>
      <c r="E173" s="2" t="s">
        <v>164</v>
      </c>
      <c r="F173" s="4">
        <v>4</v>
      </c>
      <c r="G173" s="4">
        <v>4</v>
      </c>
      <c r="H173" s="4">
        <v>4</v>
      </c>
      <c r="I173" s="4">
        <v>4</v>
      </c>
      <c r="J173" s="4">
        <v>3</v>
      </c>
      <c r="K173" s="4">
        <v>4</v>
      </c>
      <c r="L173" s="6">
        <f t="shared" si="2"/>
        <v>0.76666666666666672</v>
      </c>
      <c r="M173" s="2" t="s">
        <v>14</v>
      </c>
      <c r="N173" s="2" t="s">
        <v>150</v>
      </c>
    </row>
    <row r="174" spans="1:14" s="5" customFormat="1" x14ac:dyDescent="0.25">
      <c r="A174" s="2" t="s">
        <v>124</v>
      </c>
      <c r="B174" s="2" t="s">
        <v>125</v>
      </c>
      <c r="C174" s="3">
        <v>33000</v>
      </c>
      <c r="D174" s="2" t="s">
        <v>174</v>
      </c>
      <c r="E174" s="2" t="s">
        <v>164</v>
      </c>
      <c r="F174" s="4">
        <v>5</v>
      </c>
      <c r="G174" s="4">
        <v>5</v>
      </c>
      <c r="H174" s="4">
        <v>5</v>
      </c>
      <c r="I174" s="4">
        <v>5</v>
      </c>
      <c r="J174" s="4">
        <v>5</v>
      </c>
      <c r="K174" s="4">
        <v>5</v>
      </c>
      <c r="L174" s="6">
        <f t="shared" si="2"/>
        <v>1</v>
      </c>
      <c r="M174" s="2" t="s">
        <v>14</v>
      </c>
      <c r="N174" s="2" t="s">
        <v>151</v>
      </c>
    </row>
    <row r="175" spans="1:14" s="5" customFormat="1" x14ac:dyDescent="0.25">
      <c r="A175" s="2" t="s">
        <v>124</v>
      </c>
      <c r="B175" s="2" t="s">
        <v>125</v>
      </c>
      <c r="C175" s="3">
        <v>33000</v>
      </c>
      <c r="D175" s="2" t="s">
        <v>174</v>
      </c>
      <c r="E175" s="2" t="s">
        <v>164</v>
      </c>
      <c r="F175" s="4">
        <v>4</v>
      </c>
      <c r="G175" s="4">
        <v>4</v>
      </c>
      <c r="H175" s="4">
        <v>3</v>
      </c>
      <c r="I175" s="4">
        <v>4</v>
      </c>
      <c r="J175" s="4">
        <v>4</v>
      </c>
      <c r="K175" s="4">
        <v>4</v>
      </c>
      <c r="L175" s="6">
        <f t="shared" si="2"/>
        <v>0.76666666666666672</v>
      </c>
      <c r="M175" s="2" t="s">
        <v>14</v>
      </c>
      <c r="N175" s="2" t="s">
        <v>152</v>
      </c>
    </row>
    <row r="176" spans="1:14" s="5" customFormat="1" x14ac:dyDescent="0.25">
      <c r="A176" s="2" t="s">
        <v>124</v>
      </c>
      <c r="B176" s="2" t="s">
        <v>125</v>
      </c>
      <c r="C176" s="3">
        <v>33000</v>
      </c>
      <c r="D176" s="2" t="s">
        <v>174</v>
      </c>
      <c r="E176" s="2" t="s">
        <v>164</v>
      </c>
      <c r="F176" s="4">
        <v>4</v>
      </c>
      <c r="G176" s="4">
        <v>3</v>
      </c>
      <c r="H176" s="4">
        <v>4</v>
      </c>
      <c r="I176" s="4">
        <v>4</v>
      </c>
      <c r="J176" s="4">
        <v>5</v>
      </c>
      <c r="K176" s="4">
        <v>4</v>
      </c>
      <c r="L176" s="6">
        <f t="shared" si="2"/>
        <v>0.8</v>
      </c>
      <c r="M176" s="2" t="s">
        <v>14</v>
      </c>
      <c r="N176" s="2" t="s">
        <v>153</v>
      </c>
    </row>
    <row r="177" spans="1:14" s="5" customFormat="1" x14ac:dyDescent="0.25">
      <c r="A177" s="2" t="s">
        <v>124</v>
      </c>
      <c r="B177" s="2" t="s">
        <v>125</v>
      </c>
      <c r="C177" s="3">
        <v>33000</v>
      </c>
      <c r="D177" s="2" t="s">
        <v>174</v>
      </c>
      <c r="E177" s="2" t="s">
        <v>164</v>
      </c>
      <c r="F177" s="4">
        <v>4</v>
      </c>
      <c r="G177" s="4">
        <v>4</v>
      </c>
      <c r="H177" s="4">
        <v>4</v>
      </c>
      <c r="I177" s="4">
        <v>4</v>
      </c>
      <c r="J177" s="4">
        <v>4</v>
      </c>
      <c r="K177" s="4">
        <v>4</v>
      </c>
      <c r="L177" s="6">
        <f t="shared" si="2"/>
        <v>0.8</v>
      </c>
      <c r="M177" s="2" t="s">
        <v>14</v>
      </c>
      <c r="N177" s="2" t="s">
        <v>154</v>
      </c>
    </row>
    <row r="178" spans="1:14" s="5" customFormat="1" x14ac:dyDescent="0.25">
      <c r="A178" s="2" t="s">
        <v>124</v>
      </c>
      <c r="B178" s="2" t="s">
        <v>125</v>
      </c>
      <c r="C178" s="3">
        <v>33000</v>
      </c>
      <c r="D178" s="2" t="s">
        <v>174</v>
      </c>
      <c r="E178" s="2" t="s">
        <v>164</v>
      </c>
      <c r="F178" s="4">
        <v>5</v>
      </c>
      <c r="G178" s="4">
        <v>5</v>
      </c>
      <c r="H178" s="4">
        <v>4</v>
      </c>
      <c r="I178" s="4">
        <v>4</v>
      </c>
      <c r="J178" s="4">
        <v>4</v>
      </c>
      <c r="K178" s="4">
        <v>4</v>
      </c>
      <c r="L178" s="6">
        <f t="shared" si="2"/>
        <v>0.8666666666666667</v>
      </c>
      <c r="M178" s="2" t="s">
        <v>14</v>
      </c>
      <c r="N178" s="2" t="s">
        <v>155</v>
      </c>
    </row>
    <row r="179" spans="1:14" s="5" customFormat="1" x14ac:dyDescent="0.25">
      <c r="A179" s="2" t="s">
        <v>124</v>
      </c>
      <c r="B179" s="2" t="s">
        <v>125</v>
      </c>
      <c r="C179" s="3">
        <v>33000</v>
      </c>
      <c r="D179" s="2" t="s">
        <v>174</v>
      </c>
      <c r="E179" s="2" t="s">
        <v>164</v>
      </c>
      <c r="F179" s="4">
        <v>5</v>
      </c>
      <c r="G179" s="4">
        <v>4</v>
      </c>
      <c r="H179" s="4">
        <v>4</v>
      </c>
      <c r="I179" s="4">
        <v>4</v>
      </c>
      <c r="J179" s="4">
        <v>4</v>
      </c>
      <c r="K179" s="4">
        <v>4</v>
      </c>
      <c r="L179" s="6">
        <f t="shared" si="2"/>
        <v>0.83333333333333337</v>
      </c>
      <c r="M179" s="2" t="s">
        <v>14</v>
      </c>
      <c r="N179" s="2" t="s">
        <v>156</v>
      </c>
    </row>
    <row r="180" spans="1:14" s="5" customFormat="1" x14ac:dyDescent="0.25">
      <c r="A180" s="2" t="s">
        <v>124</v>
      </c>
      <c r="B180" s="2" t="s">
        <v>125</v>
      </c>
      <c r="C180" s="3">
        <v>33000</v>
      </c>
      <c r="D180" s="2" t="s">
        <v>174</v>
      </c>
      <c r="E180" s="2" t="s">
        <v>164</v>
      </c>
      <c r="F180" s="4">
        <v>5</v>
      </c>
      <c r="G180" s="4">
        <v>4</v>
      </c>
      <c r="H180" s="4">
        <v>3</v>
      </c>
      <c r="I180" s="4">
        <v>4</v>
      </c>
      <c r="J180" s="4">
        <v>5</v>
      </c>
      <c r="K180" s="4">
        <v>5</v>
      </c>
      <c r="L180" s="6">
        <f t="shared" si="2"/>
        <v>0.8666666666666667</v>
      </c>
      <c r="M180" s="2" t="s">
        <v>14</v>
      </c>
      <c r="N180" s="2" t="s">
        <v>157</v>
      </c>
    </row>
    <row r="181" spans="1:14" s="5" customFormat="1" x14ac:dyDescent="0.25">
      <c r="A181" s="2" t="s">
        <v>131</v>
      </c>
      <c r="B181" s="2" t="s">
        <v>132</v>
      </c>
      <c r="C181" s="3">
        <v>12300</v>
      </c>
      <c r="D181" s="2" t="s">
        <v>174</v>
      </c>
      <c r="E181" s="2" t="s">
        <v>163</v>
      </c>
      <c r="F181" s="4">
        <v>5</v>
      </c>
      <c r="G181" s="4">
        <v>4</v>
      </c>
      <c r="H181" s="4">
        <v>4</v>
      </c>
      <c r="I181" s="4">
        <v>3</v>
      </c>
      <c r="J181" s="4">
        <v>4</v>
      </c>
      <c r="K181" s="4">
        <v>4</v>
      </c>
      <c r="L181" s="6">
        <f t="shared" si="2"/>
        <v>0.8</v>
      </c>
      <c r="M181" s="2" t="s">
        <v>14</v>
      </c>
      <c r="N181" s="2" t="s">
        <v>149</v>
      </c>
    </row>
    <row r="182" spans="1:14" s="5" customFormat="1" x14ac:dyDescent="0.25">
      <c r="A182" s="2" t="s">
        <v>131</v>
      </c>
      <c r="B182" s="2" t="s">
        <v>132</v>
      </c>
      <c r="C182" s="3">
        <v>12300</v>
      </c>
      <c r="D182" s="2" t="s">
        <v>174</v>
      </c>
      <c r="E182" s="2" t="s">
        <v>163</v>
      </c>
      <c r="F182" s="4">
        <v>4</v>
      </c>
      <c r="G182" s="4">
        <v>4</v>
      </c>
      <c r="H182" s="4">
        <v>4</v>
      </c>
      <c r="I182" s="4">
        <v>3</v>
      </c>
      <c r="J182" s="4">
        <v>3</v>
      </c>
      <c r="K182" s="4">
        <v>3</v>
      </c>
      <c r="L182" s="6">
        <f t="shared" si="2"/>
        <v>0.7</v>
      </c>
      <c r="M182" s="2" t="s">
        <v>14</v>
      </c>
      <c r="N182" s="2" t="s">
        <v>150</v>
      </c>
    </row>
    <row r="183" spans="1:14" s="5" customFormat="1" x14ac:dyDescent="0.25">
      <c r="A183" s="2" t="s">
        <v>131</v>
      </c>
      <c r="B183" s="2" t="s">
        <v>132</v>
      </c>
      <c r="C183" s="3">
        <v>12300</v>
      </c>
      <c r="D183" s="2" t="s">
        <v>174</v>
      </c>
      <c r="E183" s="2" t="s">
        <v>163</v>
      </c>
      <c r="F183" s="4">
        <v>4</v>
      </c>
      <c r="G183" s="4">
        <v>4</v>
      </c>
      <c r="H183" s="4">
        <v>1</v>
      </c>
      <c r="I183" s="4">
        <v>5</v>
      </c>
      <c r="J183" s="4">
        <v>5</v>
      </c>
      <c r="K183" s="4">
        <v>5</v>
      </c>
      <c r="L183" s="6">
        <f t="shared" si="2"/>
        <v>0.8</v>
      </c>
      <c r="M183" s="2" t="s">
        <v>14</v>
      </c>
      <c r="N183" s="2" t="s">
        <v>151</v>
      </c>
    </row>
    <row r="184" spans="1:14" s="5" customFormat="1" x14ac:dyDescent="0.25">
      <c r="A184" s="2" t="s">
        <v>131</v>
      </c>
      <c r="B184" s="2" t="s">
        <v>132</v>
      </c>
      <c r="C184" s="3">
        <v>12300</v>
      </c>
      <c r="D184" s="2" t="s">
        <v>174</v>
      </c>
      <c r="E184" s="2" t="s">
        <v>163</v>
      </c>
      <c r="F184" s="4">
        <v>5</v>
      </c>
      <c r="G184" s="4">
        <v>4</v>
      </c>
      <c r="H184" s="4">
        <v>4</v>
      </c>
      <c r="I184" s="4">
        <v>5</v>
      </c>
      <c r="J184" s="4">
        <v>4</v>
      </c>
      <c r="K184" s="4">
        <v>4</v>
      </c>
      <c r="L184" s="6">
        <f t="shared" si="2"/>
        <v>0.8666666666666667</v>
      </c>
      <c r="M184" s="2" t="s">
        <v>14</v>
      </c>
      <c r="N184" s="2" t="s">
        <v>153</v>
      </c>
    </row>
    <row r="185" spans="1:14" s="5" customFormat="1" x14ac:dyDescent="0.25">
      <c r="A185" s="2" t="s">
        <v>131</v>
      </c>
      <c r="B185" s="2" t="s">
        <v>132</v>
      </c>
      <c r="C185" s="3">
        <v>12300</v>
      </c>
      <c r="D185" s="2" t="s">
        <v>174</v>
      </c>
      <c r="E185" s="2" t="s">
        <v>163</v>
      </c>
      <c r="F185" s="4">
        <v>4</v>
      </c>
      <c r="G185" s="4">
        <v>4</v>
      </c>
      <c r="H185" s="4">
        <v>3</v>
      </c>
      <c r="I185" s="4">
        <v>3</v>
      </c>
      <c r="J185" s="4">
        <v>4</v>
      </c>
      <c r="K185" s="4">
        <v>2</v>
      </c>
      <c r="L185" s="6">
        <f t="shared" si="2"/>
        <v>0.66666666666666663</v>
      </c>
      <c r="M185" s="2" t="s">
        <v>14</v>
      </c>
      <c r="N185" s="2" t="s">
        <v>154</v>
      </c>
    </row>
    <row r="186" spans="1:14" s="5" customFormat="1" x14ac:dyDescent="0.25">
      <c r="A186" s="2" t="s">
        <v>131</v>
      </c>
      <c r="B186" s="2" t="s">
        <v>132</v>
      </c>
      <c r="C186" s="3">
        <v>12300</v>
      </c>
      <c r="D186" s="2" t="s">
        <v>174</v>
      </c>
      <c r="E186" s="2" t="s">
        <v>163</v>
      </c>
      <c r="F186" s="4">
        <v>4</v>
      </c>
      <c r="G186" s="4">
        <v>3</v>
      </c>
      <c r="H186" s="4">
        <v>3</v>
      </c>
      <c r="I186" s="4">
        <v>4</v>
      </c>
      <c r="J186" s="4">
        <v>4</v>
      </c>
      <c r="K186" s="4">
        <v>4</v>
      </c>
      <c r="L186" s="6">
        <f t="shared" si="2"/>
        <v>0.73333333333333328</v>
      </c>
      <c r="M186" s="2" t="s">
        <v>14</v>
      </c>
      <c r="N186" s="2" t="s">
        <v>155</v>
      </c>
    </row>
    <row r="187" spans="1:14" s="5" customFormat="1" x14ac:dyDescent="0.25">
      <c r="A187" s="2" t="s">
        <v>131</v>
      </c>
      <c r="B187" s="2" t="s">
        <v>132</v>
      </c>
      <c r="C187" s="3">
        <v>12300</v>
      </c>
      <c r="D187" s="2" t="s">
        <v>174</v>
      </c>
      <c r="E187" s="2" t="s">
        <v>163</v>
      </c>
      <c r="F187" s="4">
        <v>4</v>
      </c>
      <c r="G187" s="4">
        <v>4</v>
      </c>
      <c r="H187" s="4">
        <v>3</v>
      </c>
      <c r="I187" s="4">
        <v>4</v>
      </c>
      <c r="J187" s="4">
        <v>5</v>
      </c>
      <c r="K187" s="4">
        <v>4</v>
      </c>
      <c r="L187" s="6">
        <f t="shared" si="2"/>
        <v>0.8</v>
      </c>
      <c r="M187" s="2" t="s">
        <v>14</v>
      </c>
      <c r="N187" s="2" t="s">
        <v>156</v>
      </c>
    </row>
    <row r="188" spans="1:14" s="5" customFormat="1" x14ac:dyDescent="0.25">
      <c r="A188" s="2" t="s">
        <v>131</v>
      </c>
      <c r="B188" s="2" t="s">
        <v>132</v>
      </c>
      <c r="C188" s="3">
        <v>12300</v>
      </c>
      <c r="D188" s="2" t="s">
        <v>174</v>
      </c>
      <c r="E188" s="2" t="s">
        <v>163</v>
      </c>
      <c r="F188" s="4">
        <v>3</v>
      </c>
      <c r="G188" s="4">
        <v>3</v>
      </c>
      <c r="H188" s="4">
        <v>3</v>
      </c>
      <c r="I188" s="4">
        <v>3</v>
      </c>
      <c r="J188" s="4">
        <v>4</v>
      </c>
      <c r="K188" s="4">
        <v>4</v>
      </c>
      <c r="L188" s="6">
        <f t="shared" si="2"/>
        <v>0.66666666666666663</v>
      </c>
      <c r="M188" s="2" t="s">
        <v>17</v>
      </c>
      <c r="N188" s="2" t="s">
        <v>152</v>
      </c>
    </row>
    <row r="189" spans="1:14" s="5" customFormat="1" x14ac:dyDescent="0.25">
      <c r="A189" s="2" t="s">
        <v>131</v>
      </c>
      <c r="B189" s="2" t="s">
        <v>132</v>
      </c>
      <c r="C189" s="3">
        <v>12300</v>
      </c>
      <c r="D189" s="2" t="s">
        <v>174</v>
      </c>
      <c r="E189" s="2" t="s">
        <v>163</v>
      </c>
      <c r="F189" s="4">
        <v>2</v>
      </c>
      <c r="G189" s="4">
        <v>3</v>
      </c>
      <c r="H189" s="4">
        <v>1</v>
      </c>
      <c r="I189" s="4">
        <v>5</v>
      </c>
      <c r="J189" s="4">
        <v>2</v>
      </c>
      <c r="K189" s="4">
        <v>4</v>
      </c>
      <c r="L189" s="6">
        <f t="shared" si="2"/>
        <v>0.56666666666666665</v>
      </c>
      <c r="M189" s="2" t="s">
        <v>17</v>
      </c>
      <c r="N189" s="2" t="s">
        <v>157</v>
      </c>
    </row>
    <row r="190" spans="1:14" s="5" customFormat="1" x14ac:dyDescent="0.25">
      <c r="A190" s="2" t="s">
        <v>180</v>
      </c>
      <c r="B190" s="2" t="s">
        <v>148</v>
      </c>
      <c r="C190" s="3">
        <v>30000</v>
      </c>
      <c r="D190" s="2" t="s">
        <v>174</v>
      </c>
      <c r="E190" s="2" t="s">
        <v>164</v>
      </c>
      <c r="F190" s="4">
        <v>4</v>
      </c>
      <c r="G190" s="4">
        <v>5</v>
      </c>
      <c r="H190" s="4">
        <v>4</v>
      </c>
      <c r="I190" s="4">
        <v>4</v>
      </c>
      <c r="J190" s="4">
        <v>5</v>
      </c>
      <c r="K190" s="4">
        <v>4</v>
      </c>
      <c r="L190" s="6">
        <f t="shared" si="2"/>
        <v>0.8666666666666667</v>
      </c>
      <c r="M190" s="2" t="s">
        <v>14</v>
      </c>
      <c r="N190" s="2" t="s">
        <v>149</v>
      </c>
    </row>
    <row r="191" spans="1:14" s="5" customFormat="1" x14ac:dyDescent="0.25">
      <c r="A191" s="2" t="s">
        <v>180</v>
      </c>
      <c r="B191" s="2" t="s">
        <v>148</v>
      </c>
      <c r="C191" s="3">
        <v>30000</v>
      </c>
      <c r="D191" s="2" t="s">
        <v>174</v>
      </c>
      <c r="E191" s="2" t="s">
        <v>164</v>
      </c>
      <c r="F191" s="4">
        <v>4</v>
      </c>
      <c r="G191" s="4">
        <v>4</v>
      </c>
      <c r="H191" s="4">
        <v>4</v>
      </c>
      <c r="I191" s="4">
        <v>4</v>
      </c>
      <c r="J191" s="4">
        <v>4</v>
      </c>
      <c r="K191" s="4">
        <v>4</v>
      </c>
      <c r="L191" s="6">
        <f t="shared" si="2"/>
        <v>0.8</v>
      </c>
      <c r="M191" s="2" t="s">
        <v>14</v>
      </c>
      <c r="N191" s="2" t="s">
        <v>150</v>
      </c>
    </row>
    <row r="192" spans="1:14" s="5" customFormat="1" x14ac:dyDescent="0.25">
      <c r="A192" s="2" t="s">
        <v>180</v>
      </c>
      <c r="B192" s="2" t="s">
        <v>148</v>
      </c>
      <c r="C192" s="3">
        <v>30000</v>
      </c>
      <c r="D192" s="2" t="s">
        <v>174</v>
      </c>
      <c r="E192" s="2" t="s">
        <v>164</v>
      </c>
      <c r="F192" s="4">
        <v>5</v>
      </c>
      <c r="G192" s="4">
        <v>5</v>
      </c>
      <c r="H192" s="4">
        <v>5</v>
      </c>
      <c r="I192" s="4">
        <v>5</v>
      </c>
      <c r="J192" s="4">
        <v>5</v>
      </c>
      <c r="K192" s="4">
        <v>5</v>
      </c>
      <c r="L192" s="6">
        <f t="shared" si="2"/>
        <v>1</v>
      </c>
      <c r="M192" s="2" t="s">
        <v>14</v>
      </c>
      <c r="N192" s="2" t="s">
        <v>151</v>
      </c>
    </row>
    <row r="193" spans="1:14" s="5" customFormat="1" x14ac:dyDescent="0.25">
      <c r="A193" s="2" t="s">
        <v>180</v>
      </c>
      <c r="B193" s="2" t="s">
        <v>148</v>
      </c>
      <c r="C193" s="3">
        <v>30000</v>
      </c>
      <c r="D193" s="2" t="s">
        <v>174</v>
      </c>
      <c r="E193" s="2" t="s">
        <v>164</v>
      </c>
      <c r="F193" s="4">
        <v>4</v>
      </c>
      <c r="G193" s="4">
        <v>4</v>
      </c>
      <c r="H193" s="4">
        <v>4</v>
      </c>
      <c r="I193" s="4">
        <v>4</v>
      </c>
      <c r="J193" s="4">
        <v>4</v>
      </c>
      <c r="K193" s="4">
        <v>4</v>
      </c>
      <c r="L193" s="6">
        <f t="shared" si="2"/>
        <v>0.8</v>
      </c>
      <c r="M193" s="2" t="s">
        <v>14</v>
      </c>
      <c r="N193" s="2" t="s">
        <v>152</v>
      </c>
    </row>
    <row r="194" spans="1:14" s="5" customFormat="1" x14ac:dyDescent="0.25">
      <c r="A194" s="2" t="s">
        <v>180</v>
      </c>
      <c r="B194" s="2" t="s">
        <v>148</v>
      </c>
      <c r="C194" s="3">
        <v>30000</v>
      </c>
      <c r="D194" s="2" t="s">
        <v>174</v>
      </c>
      <c r="E194" s="2" t="s">
        <v>164</v>
      </c>
      <c r="F194" s="4">
        <v>4</v>
      </c>
      <c r="G194" s="4">
        <v>4</v>
      </c>
      <c r="H194" s="4">
        <v>4</v>
      </c>
      <c r="I194" s="4">
        <v>5</v>
      </c>
      <c r="J194" s="4">
        <v>5</v>
      </c>
      <c r="K194" s="4">
        <v>5</v>
      </c>
      <c r="L194" s="6">
        <f t="shared" ref="L194:L257" si="3">SUM(F194:K194)/30</f>
        <v>0.9</v>
      </c>
      <c r="M194" s="2" t="s">
        <v>14</v>
      </c>
      <c r="N194" s="2" t="s">
        <v>153</v>
      </c>
    </row>
    <row r="195" spans="1:14" s="5" customFormat="1" x14ac:dyDescent="0.25">
      <c r="A195" s="2" t="s">
        <v>180</v>
      </c>
      <c r="B195" s="2" t="s">
        <v>148</v>
      </c>
      <c r="C195" s="3">
        <v>30000</v>
      </c>
      <c r="D195" s="2" t="s">
        <v>174</v>
      </c>
      <c r="E195" s="2" t="s">
        <v>164</v>
      </c>
      <c r="F195" s="4">
        <v>4</v>
      </c>
      <c r="G195" s="4">
        <v>4</v>
      </c>
      <c r="H195" s="4">
        <v>4</v>
      </c>
      <c r="I195" s="4">
        <v>4</v>
      </c>
      <c r="J195" s="4">
        <v>4</v>
      </c>
      <c r="K195" s="4">
        <v>4</v>
      </c>
      <c r="L195" s="6">
        <f t="shared" si="3"/>
        <v>0.8</v>
      </c>
      <c r="M195" s="2" t="s">
        <v>14</v>
      </c>
      <c r="N195" s="2" t="s">
        <v>154</v>
      </c>
    </row>
    <row r="196" spans="1:14" s="5" customFormat="1" x14ac:dyDescent="0.25">
      <c r="A196" s="2" t="s">
        <v>180</v>
      </c>
      <c r="B196" s="2" t="s">
        <v>148</v>
      </c>
      <c r="C196" s="3">
        <v>30000</v>
      </c>
      <c r="D196" s="2" t="s">
        <v>174</v>
      </c>
      <c r="E196" s="2" t="s">
        <v>164</v>
      </c>
      <c r="F196" s="4">
        <v>5</v>
      </c>
      <c r="G196" s="4">
        <v>4</v>
      </c>
      <c r="H196" s="4">
        <v>4</v>
      </c>
      <c r="I196" s="4">
        <v>4</v>
      </c>
      <c r="J196" s="4">
        <v>4</v>
      </c>
      <c r="K196" s="4">
        <v>3</v>
      </c>
      <c r="L196" s="6">
        <f t="shared" si="3"/>
        <v>0.8</v>
      </c>
      <c r="M196" s="2" t="s">
        <v>14</v>
      </c>
      <c r="N196" s="2" t="s">
        <v>155</v>
      </c>
    </row>
    <row r="197" spans="1:14" s="5" customFormat="1" x14ac:dyDescent="0.25">
      <c r="A197" s="2" t="s">
        <v>180</v>
      </c>
      <c r="B197" s="2" t="s">
        <v>148</v>
      </c>
      <c r="C197" s="3">
        <v>30000</v>
      </c>
      <c r="D197" s="2" t="s">
        <v>174</v>
      </c>
      <c r="E197" s="2" t="s">
        <v>164</v>
      </c>
      <c r="F197" s="4">
        <v>5</v>
      </c>
      <c r="G197" s="4">
        <v>4</v>
      </c>
      <c r="H197" s="4">
        <v>4</v>
      </c>
      <c r="I197" s="4">
        <v>4</v>
      </c>
      <c r="J197" s="4">
        <v>4</v>
      </c>
      <c r="K197" s="4">
        <v>4</v>
      </c>
      <c r="L197" s="6">
        <f t="shared" si="3"/>
        <v>0.83333333333333337</v>
      </c>
      <c r="M197" s="2" t="s">
        <v>14</v>
      </c>
      <c r="N197" s="2" t="s">
        <v>156</v>
      </c>
    </row>
    <row r="198" spans="1:14" s="5" customFormat="1" x14ac:dyDescent="0.25">
      <c r="A198" s="2" t="s">
        <v>180</v>
      </c>
      <c r="B198" s="2" t="s">
        <v>148</v>
      </c>
      <c r="C198" s="3">
        <v>30000</v>
      </c>
      <c r="D198" s="2" t="s">
        <v>174</v>
      </c>
      <c r="E198" s="2" t="s">
        <v>164</v>
      </c>
      <c r="F198" s="4">
        <v>5</v>
      </c>
      <c r="G198" s="4">
        <v>5</v>
      </c>
      <c r="H198" s="4">
        <v>3</v>
      </c>
      <c r="I198" s="4">
        <v>4</v>
      </c>
      <c r="J198" s="4">
        <v>5</v>
      </c>
      <c r="K198" s="4">
        <v>3</v>
      </c>
      <c r="L198" s="6">
        <f t="shared" si="3"/>
        <v>0.83333333333333337</v>
      </c>
      <c r="M198" s="2" t="s">
        <v>14</v>
      </c>
      <c r="N198" s="2" t="s">
        <v>157</v>
      </c>
    </row>
    <row r="199" spans="1:14" s="5" customFormat="1" x14ac:dyDescent="0.25">
      <c r="A199" s="2" t="s">
        <v>34</v>
      </c>
      <c r="B199" s="2" t="s">
        <v>35</v>
      </c>
      <c r="C199" s="3">
        <v>20000</v>
      </c>
      <c r="D199" s="2" t="s">
        <v>174</v>
      </c>
      <c r="E199" s="2" t="s">
        <v>159</v>
      </c>
      <c r="F199" s="4">
        <v>4</v>
      </c>
      <c r="G199" s="4">
        <v>4</v>
      </c>
      <c r="H199" s="4">
        <v>3</v>
      </c>
      <c r="I199" s="4">
        <v>3</v>
      </c>
      <c r="J199" s="4">
        <v>4</v>
      </c>
      <c r="K199" s="4">
        <v>3</v>
      </c>
      <c r="L199" s="6">
        <f t="shared" si="3"/>
        <v>0.7</v>
      </c>
      <c r="M199" s="2" t="s">
        <v>14</v>
      </c>
      <c r="N199" s="2" t="s">
        <v>150</v>
      </c>
    </row>
    <row r="200" spans="1:14" s="5" customFormat="1" x14ac:dyDescent="0.25">
      <c r="A200" s="2" t="s">
        <v>34</v>
      </c>
      <c r="B200" s="2" t="s">
        <v>35</v>
      </c>
      <c r="C200" s="3">
        <v>20000</v>
      </c>
      <c r="D200" s="2" t="s">
        <v>174</v>
      </c>
      <c r="E200" s="2" t="s">
        <v>159</v>
      </c>
      <c r="F200" s="4">
        <v>5</v>
      </c>
      <c r="G200" s="4">
        <v>5</v>
      </c>
      <c r="H200" s="4">
        <v>5</v>
      </c>
      <c r="I200" s="4">
        <v>5</v>
      </c>
      <c r="J200" s="4">
        <v>5</v>
      </c>
      <c r="K200" s="4">
        <v>5</v>
      </c>
      <c r="L200" s="6">
        <f t="shared" si="3"/>
        <v>1</v>
      </c>
      <c r="M200" s="2" t="s">
        <v>14</v>
      </c>
      <c r="N200" s="2" t="s">
        <v>151</v>
      </c>
    </row>
    <row r="201" spans="1:14" s="5" customFormat="1" x14ac:dyDescent="0.25">
      <c r="A201" s="2" t="s">
        <v>34</v>
      </c>
      <c r="B201" s="2" t="s">
        <v>35</v>
      </c>
      <c r="C201" s="3">
        <v>20000</v>
      </c>
      <c r="D201" s="2" t="s">
        <v>174</v>
      </c>
      <c r="E201" s="2" t="s">
        <v>159</v>
      </c>
      <c r="F201" s="4">
        <v>4</v>
      </c>
      <c r="G201" s="4">
        <v>4</v>
      </c>
      <c r="H201" s="4">
        <v>4</v>
      </c>
      <c r="I201" s="4">
        <v>4</v>
      </c>
      <c r="J201" s="4">
        <v>4</v>
      </c>
      <c r="K201" s="4">
        <v>4</v>
      </c>
      <c r="L201" s="6">
        <f t="shared" si="3"/>
        <v>0.8</v>
      </c>
      <c r="M201" s="2" t="s">
        <v>14</v>
      </c>
      <c r="N201" s="2" t="s">
        <v>153</v>
      </c>
    </row>
    <row r="202" spans="1:14" s="5" customFormat="1" x14ac:dyDescent="0.25">
      <c r="A202" s="2" t="s">
        <v>34</v>
      </c>
      <c r="B202" s="2" t="s">
        <v>35</v>
      </c>
      <c r="C202" s="3">
        <v>20000</v>
      </c>
      <c r="D202" s="2" t="s">
        <v>174</v>
      </c>
      <c r="E202" s="2" t="s">
        <v>159</v>
      </c>
      <c r="F202" s="4">
        <v>5</v>
      </c>
      <c r="G202" s="4">
        <v>5</v>
      </c>
      <c r="H202" s="4">
        <v>5</v>
      </c>
      <c r="I202" s="4">
        <v>5</v>
      </c>
      <c r="J202" s="4">
        <v>5</v>
      </c>
      <c r="K202" s="4">
        <v>5</v>
      </c>
      <c r="L202" s="6">
        <f t="shared" si="3"/>
        <v>1</v>
      </c>
      <c r="M202" s="2" t="s">
        <v>14</v>
      </c>
      <c r="N202" s="2" t="s">
        <v>154</v>
      </c>
    </row>
    <row r="203" spans="1:14" s="5" customFormat="1" x14ac:dyDescent="0.25">
      <c r="A203" s="2" t="s">
        <v>34</v>
      </c>
      <c r="B203" s="2" t="s">
        <v>35</v>
      </c>
      <c r="C203" s="3">
        <v>20000</v>
      </c>
      <c r="D203" s="2" t="s">
        <v>174</v>
      </c>
      <c r="E203" s="2" t="s">
        <v>159</v>
      </c>
      <c r="F203" s="4">
        <v>3</v>
      </c>
      <c r="G203" s="4">
        <v>4</v>
      </c>
      <c r="H203" s="4">
        <v>4</v>
      </c>
      <c r="I203" s="4">
        <v>4</v>
      </c>
      <c r="J203" s="4">
        <v>3</v>
      </c>
      <c r="K203" s="4">
        <v>5</v>
      </c>
      <c r="L203" s="6">
        <f t="shared" si="3"/>
        <v>0.76666666666666672</v>
      </c>
      <c r="M203" s="2" t="s">
        <v>14</v>
      </c>
      <c r="N203" s="2" t="s">
        <v>155</v>
      </c>
    </row>
    <row r="204" spans="1:14" s="5" customFormat="1" x14ac:dyDescent="0.25">
      <c r="A204" s="2" t="s">
        <v>34</v>
      </c>
      <c r="B204" s="2" t="s">
        <v>35</v>
      </c>
      <c r="C204" s="3">
        <v>20000</v>
      </c>
      <c r="D204" s="2" t="s">
        <v>174</v>
      </c>
      <c r="E204" s="2" t="s">
        <v>159</v>
      </c>
      <c r="F204" s="4">
        <v>4</v>
      </c>
      <c r="G204" s="4">
        <v>4</v>
      </c>
      <c r="H204" s="4">
        <v>3</v>
      </c>
      <c r="I204" s="4">
        <v>4</v>
      </c>
      <c r="J204" s="4">
        <v>3</v>
      </c>
      <c r="K204" s="4">
        <v>4</v>
      </c>
      <c r="L204" s="6">
        <f t="shared" si="3"/>
        <v>0.73333333333333328</v>
      </c>
      <c r="M204" s="2" t="s">
        <v>17</v>
      </c>
      <c r="N204" s="2" t="s">
        <v>149</v>
      </c>
    </row>
    <row r="205" spans="1:14" s="5" customFormat="1" x14ac:dyDescent="0.25">
      <c r="A205" s="2" t="s">
        <v>34</v>
      </c>
      <c r="B205" s="2" t="s">
        <v>35</v>
      </c>
      <c r="C205" s="3">
        <v>20000</v>
      </c>
      <c r="D205" s="2" t="s">
        <v>174</v>
      </c>
      <c r="E205" s="2" t="s">
        <v>159</v>
      </c>
      <c r="F205" s="4">
        <v>4</v>
      </c>
      <c r="G205" s="4">
        <v>4</v>
      </c>
      <c r="H205" s="4">
        <v>4</v>
      </c>
      <c r="I205" s="4">
        <v>4</v>
      </c>
      <c r="J205" s="4">
        <v>4</v>
      </c>
      <c r="K205" s="4">
        <v>3</v>
      </c>
      <c r="L205" s="6">
        <f t="shared" si="3"/>
        <v>0.76666666666666672</v>
      </c>
      <c r="M205" s="2" t="s">
        <v>17</v>
      </c>
      <c r="N205" s="2" t="s">
        <v>152</v>
      </c>
    </row>
    <row r="206" spans="1:14" s="5" customFormat="1" x14ac:dyDescent="0.25">
      <c r="A206" s="2" t="s">
        <v>34</v>
      </c>
      <c r="B206" s="2" t="s">
        <v>35</v>
      </c>
      <c r="C206" s="3">
        <v>20000</v>
      </c>
      <c r="D206" s="2" t="s">
        <v>174</v>
      </c>
      <c r="E206" s="2" t="s">
        <v>159</v>
      </c>
      <c r="F206" s="4">
        <v>3</v>
      </c>
      <c r="G206" s="4">
        <v>4</v>
      </c>
      <c r="H206" s="4">
        <v>4</v>
      </c>
      <c r="I206" s="4">
        <v>4</v>
      </c>
      <c r="J206" s="4">
        <v>4</v>
      </c>
      <c r="K206" s="4">
        <v>3</v>
      </c>
      <c r="L206" s="6">
        <f t="shared" si="3"/>
        <v>0.73333333333333328</v>
      </c>
      <c r="M206" s="2" t="s">
        <v>17</v>
      </c>
      <c r="N206" s="2" t="s">
        <v>156</v>
      </c>
    </row>
    <row r="207" spans="1:14" s="5" customFormat="1" x14ac:dyDescent="0.25">
      <c r="A207" s="2" t="s">
        <v>34</v>
      </c>
      <c r="B207" s="2" t="s">
        <v>35</v>
      </c>
      <c r="C207" s="3">
        <v>20000</v>
      </c>
      <c r="D207" s="2" t="s">
        <v>174</v>
      </c>
      <c r="E207" s="2" t="s">
        <v>159</v>
      </c>
      <c r="F207" s="4">
        <v>2</v>
      </c>
      <c r="G207" s="4">
        <v>3</v>
      </c>
      <c r="H207" s="4">
        <v>3</v>
      </c>
      <c r="I207" s="4">
        <v>5</v>
      </c>
      <c r="J207" s="4">
        <v>3</v>
      </c>
      <c r="K207" s="4">
        <v>3</v>
      </c>
      <c r="L207" s="6">
        <f t="shared" si="3"/>
        <v>0.6333333333333333</v>
      </c>
      <c r="M207" s="2" t="s">
        <v>17</v>
      </c>
      <c r="N207" s="2" t="s">
        <v>157</v>
      </c>
    </row>
    <row r="208" spans="1:14" s="5" customFormat="1" x14ac:dyDescent="0.25">
      <c r="A208" s="2" t="s">
        <v>110</v>
      </c>
      <c r="B208" s="2" t="s">
        <v>111</v>
      </c>
      <c r="C208" s="3">
        <v>20000</v>
      </c>
      <c r="D208" s="2" t="s">
        <v>174</v>
      </c>
      <c r="E208" s="2" t="s">
        <v>165</v>
      </c>
      <c r="F208" s="4">
        <v>4</v>
      </c>
      <c r="G208" s="4">
        <v>4</v>
      </c>
      <c r="H208" s="4">
        <v>5</v>
      </c>
      <c r="I208" s="4">
        <v>4</v>
      </c>
      <c r="J208" s="4">
        <v>5</v>
      </c>
      <c r="K208" s="4">
        <v>4</v>
      </c>
      <c r="L208" s="6">
        <f t="shared" si="3"/>
        <v>0.8666666666666667</v>
      </c>
      <c r="M208" s="2" t="s">
        <v>14</v>
      </c>
      <c r="N208" s="2" t="s">
        <v>149</v>
      </c>
    </row>
    <row r="209" spans="1:14" s="5" customFormat="1" x14ac:dyDescent="0.25">
      <c r="A209" s="2" t="s">
        <v>110</v>
      </c>
      <c r="B209" s="2" t="s">
        <v>111</v>
      </c>
      <c r="C209" s="3">
        <v>20000</v>
      </c>
      <c r="D209" s="2" t="s">
        <v>174</v>
      </c>
      <c r="E209" s="2" t="s">
        <v>165</v>
      </c>
      <c r="F209" s="4">
        <v>5</v>
      </c>
      <c r="G209" s="4">
        <v>5</v>
      </c>
      <c r="H209" s="4">
        <v>5</v>
      </c>
      <c r="I209" s="4">
        <v>5</v>
      </c>
      <c r="J209" s="4">
        <v>5</v>
      </c>
      <c r="K209" s="4">
        <v>4</v>
      </c>
      <c r="L209" s="6">
        <f t="shared" si="3"/>
        <v>0.96666666666666667</v>
      </c>
      <c r="M209" s="2" t="s">
        <v>14</v>
      </c>
      <c r="N209" s="2" t="s">
        <v>150</v>
      </c>
    </row>
    <row r="210" spans="1:14" s="5" customFormat="1" x14ac:dyDescent="0.25">
      <c r="A210" s="2" t="s">
        <v>110</v>
      </c>
      <c r="B210" s="2" t="s">
        <v>111</v>
      </c>
      <c r="C210" s="3">
        <v>20000</v>
      </c>
      <c r="D210" s="2" t="s">
        <v>174</v>
      </c>
      <c r="E210" s="2" t="s">
        <v>165</v>
      </c>
      <c r="F210" s="4">
        <v>5</v>
      </c>
      <c r="G210" s="4">
        <v>5</v>
      </c>
      <c r="H210" s="4">
        <v>5</v>
      </c>
      <c r="I210" s="4">
        <v>5</v>
      </c>
      <c r="J210" s="4">
        <v>5</v>
      </c>
      <c r="K210" s="4">
        <v>5</v>
      </c>
      <c r="L210" s="6">
        <f t="shared" si="3"/>
        <v>1</v>
      </c>
      <c r="M210" s="2" t="s">
        <v>14</v>
      </c>
      <c r="N210" s="2" t="s">
        <v>151</v>
      </c>
    </row>
    <row r="211" spans="1:14" s="5" customFormat="1" x14ac:dyDescent="0.25">
      <c r="A211" s="2" t="s">
        <v>110</v>
      </c>
      <c r="B211" s="2" t="s">
        <v>111</v>
      </c>
      <c r="C211" s="3">
        <v>20000</v>
      </c>
      <c r="D211" s="2" t="s">
        <v>174</v>
      </c>
      <c r="E211" s="2" t="s">
        <v>165</v>
      </c>
      <c r="F211" s="4">
        <v>4</v>
      </c>
      <c r="G211" s="4">
        <v>4</v>
      </c>
      <c r="H211" s="4">
        <v>3</v>
      </c>
      <c r="I211" s="4">
        <v>4</v>
      </c>
      <c r="J211" s="4">
        <v>4</v>
      </c>
      <c r="K211" s="4">
        <v>4</v>
      </c>
      <c r="L211" s="6">
        <f t="shared" si="3"/>
        <v>0.76666666666666672</v>
      </c>
      <c r="M211" s="2" t="s">
        <v>14</v>
      </c>
      <c r="N211" s="2" t="s">
        <v>152</v>
      </c>
    </row>
    <row r="212" spans="1:14" s="5" customFormat="1" x14ac:dyDescent="0.25">
      <c r="A212" s="2" t="s">
        <v>110</v>
      </c>
      <c r="B212" s="2" t="s">
        <v>111</v>
      </c>
      <c r="C212" s="3">
        <v>20000</v>
      </c>
      <c r="D212" s="2" t="s">
        <v>174</v>
      </c>
      <c r="E212" s="2" t="s">
        <v>165</v>
      </c>
      <c r="F212" s="4">
        <v>5</v>
      </c>
      <c r="G212" s="4">
        <v>5</v>
      </c>
      <c r="H212" s="4">
        <v>5</v>
      </c>
      <c r="I212" s="4">
        <v>5</v>
      </c>
      <c r="J212" s="4">
        <v>5</v>
      </c>
      <c r="K212" s="4">
        <v>5</v>
      </c>
      <c r="L212" s="6">
        <f t="shared" si="3"/>
        <v>1</v>
      </c>
      <c r="M212" s="2" t="s">
        <v>14</v>
      </c>
      <c r="N212" s="2" t="s">
        <v>153</v>
      </c>
    </row>
    <row r="213" spans="1:14" s="5" customFormat="1" x14ac:dyDescent="0.25">
      <c r="A213" s="2" t="s">
        <v>110</v>
      </c>
      <c r="B213" s="2" t="s">
        <v>111</v>
      </c>
      <c r="C213" s="3">
        <v>20000</v>
      </c>
      <c r="D213" s="2" t="s">
        <v>174</v>
      </c>
      <c r="E213" s="2" t="s">
        <v>165</v>
      </c>
      <c r="F213" s="4">
        <v>5</v>
      </c>
      <c r="G213" s="4">
        <v>4</v>
      </c>
      <c r="H213" s="4">
        <v>4</v>
      </c>
      <c r="I213" s="4">
        <v>5</v>
      </c>
      <c r="J213" s="4">
        <v>5</v>
      </c>
      <c r="K213" s="4">
        <v>5</v>
      </c>
      <c r="L213" s="6">
        <f t="shared" si="3"/>
        <v>0.93333333333333335</v>
      </c>
      <c r="M213" s="2" t="s">
        <v>14</v>
      </c>
      <c r="N213" s="2" t="s">
        <v>154</v>
      </c>
    </row>
    <row r="214" spans="1:14" s="5" customFormat="1" x14ac:dyDescent="0.25">
      <c r="A214" s="2" t="s">
        <v>110</v>
      </c>
      <c r="B214" s="2" t="s">
        <v>111</v>
      </c>
      <c r="C214" s="3">
        <v>20000</v>
      </c>
      <c r="D214" s="2" t="s">
        <v>174</v>
      </c>
      <c r="E214" s="2" t="s">
        <v>165</v>
      </c>
      <c r="F214" s="4">
        <v>5</v>
      </c>
      <c r="G214" s="4">
        <v>5</v>
      </c>
      <c r="H214" s="4">
        <v>5</v>
      </c>
      <c r="I214" s="4">
        <v>4</v>
      </c>
      <c r="J214" s="4">
        <v>5</v>
      </c>
      <c r="K214" s="4">
        <v>4</v>
      </c>
      <c r="L214" s="6">
        <f t="shared" si="3"/>
        <v>0.93333333333333335</v>
      </c>
      <c r="M214" s="2" t="s">
        <v>14</v>
      </c>
      <c r="N214" s="2" t="s">
        <v>155</v>
      </c>
    </row>
    <row r="215" spans="1:14" s="5" customFormat="1" x14ac:dyDescent="0.25">
      <c r="A215" s="2" t="s">
        <v>110</v>
      </c>
      <c r="B215" s="2" t="s">
        <v>111</v>
      </c>
      <c r="C215" s="3">
        <v>20000</v>
      </c>
      <c r="D215" s="2" t="s">
        <v>174</v>
      </c>
      <c r="E215" s="2" t="s">
        <v>165</v>
      </c>
      <c r="F215" s="4">
        <v>5</v>
      </c>
      <c r="G215" s="4">
        <v>4</v>
      </c>
      <c r="H215" s="4">
        <v>4</v>
      </c>
      <c r="I215" s="4">
        <v>4</v>
      </c>
      <c r="J215" s="4">
        <v>5</v>
      </c>
      <c r="K215" s="4">
        <v>4</v>
      </c>
      <c r="L215" s="6">
        <f t="shared" si="3"/>
        <v>0.8666666666666667</v>
      </c>
      <c r="M215" s="2" t="s">
        <v>14</v>
      </c>
      <c r="N215" s="2" t="s">
        <v>156</v>
      </c>
    </row>
    <row r="216" spans="1:14" s="5" customFormat="1" x14ac:dyDescent="0.25">
      <c r="A216" s="2" t="s">
        <v>110</v>
      </c>
      <c r="B216" s="2" t="s">
        <v>111</v>
      </c>
      <c r="C216" s="3">
        <v>20000</v>
      </c>
      <c r="D216" s="2" t="s">
        <v>174</v>
      </c>
      <c r="E216" s="2" t="s">
        <v>165</v>
      </c>
      <c r="F216" s="4">
        <v>5</v>
      </c>
      <c r="G216" s="4">
        <v>4</v>
      </c>
      <c r="H216" s="4">
        <v>5</v>
      </c>
      <c r="I216" s="4">
        <v>5</v>
      </c>
      <c r="J216" s="4">
        <v>4</v>
      </c>
      <c r="K216" s="4">
        <v>2</v>
      </c>
      <c r="L216" s="6">
        <f t="shared" si="3"/>
        <v>0.83333333333333337</v>
      </c>
      <c r="M216" s="2" t="s">
        <v>14</v>
      </c>
      <c r="N216" s="2" t="s">
        <v>157</v>
      </c>
    </row>
    <row r="217" spans="1:14" s="5" customFormat="1" x14ac:dyDescent="0.25">
      <c r="A217" s="2" t="s">
        <v>72</v>
      </c>
      <c r="B217" s="2" t="s">
        <v>73</v>
      </c>
      <c r="C217" s="3">
        <v>8500</v>
      </c>
      <c r="D217" s="2" t="s">
        <v>174</v>
      </c>
      <c r="E217" s="2" t="s">
        <v>159</v>
      </c>
      <c r="F217" s="4">
        <v>2</v>
      </c>
      <c r="G217" s="4">
        <v>4</v>
      </c>
      <c r="H217" s="4">
        <v>3</v>
      </c>
      <c r="I217" s="4">
        <v>3</v>
      </c>
      <c r="J217" s="4">
        <v>5</v>
      </c>
      <c r="K217" s="4">
        <v>2</v>
      </c>
      <c r="L217" s="6">
        <f t="shared" si="3"/>
        <v>0.6333333333333333</v>
      </c>
      <c r="M217" s="2" t="s">
        <v>14</v>
      </c>
      <c r="N217" s="2" t="s">
        <v>150</v>
      </c>
    </row>
    <row r="218" spans="1:14" s="5" customFormat="1" x14ac:dyDescent="0.25">
      <c r="A218" s="2" t="s">
        <v>72</v>
      </c>
      <c r="B218" s="2" t="s">
        <v>73</v>
      </c>
      <c r="C218" s="3">
        <v>8500</v>
      </c>
      <c r="D218" s="2" t="s">
        <v>174</v>
      </c>
      <c r="E218" s="2" t="s">
        <v>159</v>
      </c>
      <c r="F218" s="4">
        <v>5</v>
      </c>
      <c r="G218" s="4">
        <v>5</v>
      </c>
      <c r="H218" s="4">
        <v>5</v>
      </c>
      <c r="I218" s="4">
        <v>5</v>
      </c>
      <c r="J218" s="4">
        <v>3</v>
      </c>
      <c r="K218" s="4">
        <v>5</v>
      </c>
      <c r="L218" s="6">
        <f t="shared" si="3"/>
        <v>0.93333333333333335</v>
      </c>
      <c r="M218" s="2" t="s">
        <v>14</v>
      </c>
      <c r="N218" s="2" t="s">
        <v>151</v>
      </c>
    </row>
    <row r="219" spans="1:14" s="5" customFormat="1" x14ac:dyDescent="0.25">
      <c r="A219" s="2" t="s">
        <v>72</v>
      </c>
      <c r="B219" s="2" t="s">
        <v>73</v>
      </c>
      <c r="C219" s="3">
        <v>8500</v>
      </c>
      <c r="D219" s="2" t="s">
        <v>174</v>
      </c>
      <c r="E219" s="2" t="s">
        <v>159</v>
      </c>
      <c r="F219" s="4">
        <v>4</v>
      </c>
      <c r="G219" s="4">
        <v>3</v>
      </c>
      <c r="H219" s="4">
        <v>3</v>
      </c>
      <c r="I219" s="4">
        <v>3</v>
      </c>
      <c r="J219" s="4">
        <v>4</v>
      </c>
      <c r="K219" s="4">
        <v>4</v>
      </c>
      <c r="L219" s="6">
        <f t="shared" si="3"/>
        <v>0.7</v>
      </c>
      <c r="M219" s="2" t="s">
        <v>14</v>
      </c>
      <c r="N219" s="2" t="s">
        <v>153</v>
      </c>
    </row>
    <row r="220" spans="1:14" s="5" customFormat="1" x14ac:dyDescent="0.25">
      <c r="A220" s="2" t="s">
        <v>72</v>
      </c>
      <c r="B220" s="2" t="s">
        <v>73</v>
      </c>
      <c r="C220" s="3">
        <v>8500</v>
      </c>
      <c r="D220" s="2" t="s">
        <v>174</v>
      </c>
      <c r="E220" s="2" t="s">
        <v>159</v>
      </c>
      <c r="F220" s="4">
        <v>3</v>
      </c>
      <c r="G220" s="4">
        <v>4</v>
      </c>
      <c r="H220" s="4">
        <v>4</v>
      </c>
      <c r="I220" s="4">
        <v>4</v>
      </c>
      <c r="J220" s="4">
        <v>4</v>
      </c>
      <c r="K220" s="4">
        <v>3</v>
      </c>
      <c r="L220" s="6">
        <f t="shared" si="3"/>
        <v>0.73333333333333328</v>
      </c>
      <c r="M220" s="2" t="s">
        <v>14</v>
      </c>
      <c r="N220" s="2" t="s">
        <v>154</v>
      </c>
    </row>
    <row r="221" spans="1:14" s="5" customFormat="1" x14ac:dyDescent="0.25">
      <c r="A221" s="2" t="s">
        <v>72</v>
      </c>
      <c r="B221" s="2" t="s">
        <v>73</v>
      </c>
      <c r="C221" s="3">
        <v>8500</v>
      </c>
      <c r="D221" s="2" t="s">
        <v>174</v>
      </c>
      <c r="E221" s="2" t="s">
        <v>159</v>
      </c>
      <c r="F221" s="4">
        <v>3</v>
      </c>
      <c r="G221" s="4">
        <v>3</v>
      </c>
      <c r="H221" s="4">
        <v>3</v>
      </c>
      <c r="I221" s="4">
        <v>4</v>
      </c>
      <c r="J221" s="4">
        <v>3</v>
      </c>
      <c r="K221" s="4">
        <v>2</v>
      </c>
      <c r="L221" s="6">
        <f t="shared" si="3"/>
        <v>0.6</v>
      </c>
      <c r="M221" s="2" t="s">
        <v>14</v>
      </c>
      <c r="N221" s="2" t="s">
        <v>155</v>
      </c>
    </row>
    <row r="222" spans="1:14" s="5" customFormat="1" x14ac:dyDescent="0.25">
      <c r="A222" s="2" t="s">
        <v>72</v>
      </c>
      <c r="B222" s="2" t="s">
        <v>73</v>
      </c>
      <c r="C222" s="3">
        <v>8500</v>
      </c>
      <c r="D222" s="2" t="s">
        <v>174</v>
      </c>
      <c r="E222" s="2" t="s">
        <v>159</v>
      </c>
      <c r="F222" s="4">
        <v>4</v>
      </c>
      <c r="G222" s="4">
        <v>3</v>
      </c>
      <c r="H222" s="4">
        <v>2</v>
      </c>
      <c r="I222" s="4">
        <v>3</v>
      </c>
      <c r="J222" s="4">
        <v>2</v>
      </c>
      <c r="K222" s="4">
        <v>4</v>
      </c>
      <c r="L222" s="6">
        <f t="shared" si="3"/>
        <v>0.6</v>
      </c>
      <c r="M222" s="2" t="s">
        <v>17</v>
      </c>
      <c r="N222" s="2" t="s">
        <v>149</v>
      </c>
    </row>
    <row r="223" spans="1:14" s="5" customFormat="1" x14ac:dyDescent="0.25">
      <c r="A223" s="2" t="s">
        <v>72</v>
      </c>
      <c r="B223" s="2" t="s">
        <v>73</v>
      </c>
      <c r="C223" s="3">
        <v>8500</v>
      </c>
      <c r="D223" s="2" t="s">
        <v>174</v>
      </c>
      <c r="E223" s="2" t="s">
        <v>159</v>
      </c>
      <c r="F223" s="4">
        <v>4</v>
      </c>
      <c r="G223" s="4">
        <v>3</v>
      </c>
      <c r="H223" s="4">
        <v>4</v>
      </c>
      <c r="I223" s="4">
        <v>4</v>
      </c>
      <c r="J223" s="4">
        <v>4</v>
      </c>
      <c r="K223" s="4">
        <v>4</v>
      </c>
      <c r="L223" s="6">
        <f t="shared" si="3"/>
        <v>0.76666666666666672</v>
      </c>
      <c r="M223" s="2" t="s">
        <v>17</v>
      </c>
      <c r="N223" s="2" t="s">
        <v>152</v>
      </c>
    </row>
    <row r="224" spans="1:14" s="5" customFormat="1" x14ac:dyDescent="0.25">
      <c r="A224" s="2" t="s">
        <v>72</v>
      </c>
      <c r="B224" s="2" t="s">
        <v>73</v>
      </c>
      <c r="C224" s="3">
        <v>8500</v>
      </c>
      <c r="D224" s="2" t="s">
        <v>174</v>
      </c>
      <c r="E224" s="2" t="s">
        <v>159</v>
      </c>
      <c r="F224" s="4">
        <v>3</v>
      </c>
      <c r="G224" s="4">
        <v>2</v>
      </c>
      <c r="H224" s="4">
        <v>2</v>
      </c>
      <c r="I224" s="4">
        <v>2</v>
      </c>
      <c r="J224" s="4">
        <v>4</v>
      </c>
      <c r="K224" s="4">
        <v>2</v>
      </c>
      <c r="L224" s="6">
        <f t="shared" si="3"/>
        <v>0.5</v>
      </c>
      <c r="M224" s="2" t="s">
        <v>17</v>
      </c>
      <c r="N224" s="2" t="s">
        <v>156</v>
      </c>
    </row>
    <row r="225" spans="1:14" s="5" customFormat="1" x14ac:dyDescent="0.25">
      <c r="A225" s="2" t="s">
        <v>72</v>
      </c>
      <c r="B225" s="2" t="s">
        <v>73</v>
      </c>
      <c r="C225" s="3">
        <v>8500</v>
      </c>
      <c r="D225" s="2" t="s">
        <v>174</v>
      </c>
      <c r="E225" s="2" t="s">
        <v>159</v>
      </c>
      <c r="F225" s="4">
        <v>2</v>
      </c>
      <c r="G225" s="4">
        <v>4</v>
      </c>
      <c r="H225" s="4">
        <v>3</v>
      </c>
      <c r="I225" s="4">
        <v>4</v>
      </c>
      <c r="J225" s="4">
        <v>1</v>
      </c>
      <c r="K225" s="4">
        <v>4</v>
      </c>
      <c r="L225" s="6">
        <f t="shared" si="3"/>
        <v>0.6</v>
      </c>
      <c r="M225" s="2" t="s">
        <v>17</v>
      </c>
      <c r="N225" s="2" t="s">
        <v>157</v>
      </c>
    </row>
    <row r="226" spans="1:14" s="5" customFormat="1" x14ac:dyDescent="0.25">
      <c r="A226" s="2" t="s">
        <v>120</v>
      </c>
      <c r="B226" s="2" t="s">
        <v>121</v>
      </c>
      <c r="C226" s="3">
        <v>53150</v>
      </c>
      <c r="D226" s="2" t="s">
        <v>174</v>
      </c>
      <c r="E226" s="2" t="s">
        <v>159</v>
      </c>
      <c r="F226" s="4">
        <v>5</v>
      </c>
      <c r="G226" s="4">
        <v>4</v>
      </c>
      <c r="H226" s="4">
        <v>5</v>
      </c>
      <c r="I226" s="4">
        <v>3</v>
      </c>
      <c r="J226" s="4">
        <v>5</v>
      </c>
      <c r="K226" s="4">
        <v>5</v>
      </c>
      <c r="L226" s="6">
        <f t="shared" si="3"/>
        <v>0.9</v>
      </c>
      <c r="M226" s="2" t="s">
        <v>14</v>
      </c>
      <c r="N226" s="2" t="s">
        <v>151</v>
      </c>
    </row>
    <row r="227" spans="1:14" s="5" customFormat="1" x14ac:dyDescent="0.25">
      <c r="A227" s="2" t="s">
        <v>120</v>
      </c>
      <c r="B227" s="2" t="s">
        <v>121</v>
      </c>
      <c r="C227" s="3">
        <v>53150</v>
      </c>
      <c r="D227" s="2" t="s">
        <v>174</v>
      </c>
      <c r="E227" s="2" t="s">
        <v>159</v>
      </c>
      <c r="F227" s="4">
        <v>4</v>
      </c>
      <c r="G227" s="4">
        <v>3</v>
      </c>
      <c r="H227" s="4">
        <v>3</v>
      </c>
      <c r="I227" s="4">
        <v>4</v>
      </c>
      <c r="J227" s="4">
        <v>3</v>
      </c>
      <c r="K227" s="4">
        <v>4</v>
      </c>
      <c r="L227" s="6">
        <f t="shared" si="3"/>
        <v>0.7</v>
      </c>
      <c r="M227" s="2" t="s">
        <v>14</v>
      </c>
      <c r="N227" s="2" t="s">
        <v>153</v>
      </c>
    </row>
    <row r="228" spans="1:14" s="5" customFormat="1" x14ac:dyDescent="0.25">
      <c r="A228" s="2" t="s">
        <v>120</v>
      </c>
      <c r="B228" s="2" t="s">
        <v>121</v>
      </c>
      <c r="C228" s="3">
        <v>53150</v>
      </c>
      <c r="D228" s="2" t="s">
        <v>174</v>
      </c>
      <c r="E228" s="2" t="s">
        <v>159</v>
      </c>
      <c r="F228" s="4">
        <v>5</v>
      </c>
      <c r="G228" s="4">
        <v>4</v>
      </c>
      <c r="H228" s="4">
        <v>5</v>
      </c>
      <c r="I228" s="4">
        <v>4</v>
      </c>
      <c r="J228" s="4">
        <v>4</v>
      </c>
      <c r="K228" s="4">
        <v>3</v>
      </c>
      <c r="L228" s="6">
        <f t="shared" si="3"/>
        <v>0.83333333333333337</v>
      </c>
      <c r="M228" s="2" t="s">
        <v>14</v>
      </c>
      <c r="N228" s="2" t="s">
        <v>154</v>
      </c>
    </row>
    <row r="229" spans="1:14" s="5" customFormat="1" x14ac:dyDescent="0.25">
      <c r="A229" s="2" t="s">
        <v>120</v>
      </c>
      <c r="B229" s="2" t="s">
        <v>121</v>
      </c>
      <c r="C229" s="3">
        <v>53150</v>
      </c>
      <c r="D229" s="2" t="s">
        <v>174</v>
      </c>
      <c r="E229" s="2" t="s">
        <v>159</v>
      </c>
      <c r="F229" s="4">
        <v>4</v>
      </c>
      <c r="G229" s="4">
        <v>3</v>
      </c>
      <c r="H229" s="4">
        <v>3</v>
      </c>
      <c r="I229" s="4">
        <v>4</v>
      </c>
      <c r="J229" s="4">
        <v>3</v>
      </c>
      <c r="K229" s="4">
        <v>3</v>
      </c>
      <c r="L229" s="6">
        <f t="shared" si="3"/>
        <v>0.66666666666666663</v>
      </c>
      <c r="M229" s="2" t="s">
        <v>14</v>
      </c>
      <c r="N229" s="2" t="s">
        <v>155</v>
      </c>
    </row>
    <row r="230" spans="1:14" s="5" customFormat="1" x14ac:dyDescent="0.25">
      <c r="A230" s="2" t="s">
        <v>120</v>
      </c>
      <c r="B230" s="2" t="s">
        <v>121</v>
      </c>
      <c r="C230" s="3">
        <v>53150</v>
      </c>
      <c r="D230" s="2" t="s">
        <v>174</v>
      </c>
      <c r="E230" s="2" t="s">
        <v>159</v>
      </c>
      <c r="F230" s="4">
        <v>5</v>
      </c>
      <c r="G230" s="4">
        <v>4</v>
      </c>
      <c r="H230" s="4">
        <v>4</v>
      </c>
      <c r="I230" s="4">
        <v>4</v>
      </c>
      <c r="J230" s="4">
        <v>4</v>
      </c>
      <c r="K230" s="4">
        <v>3</v>
      </c>
      <c r="L230" s="6">
        <f t="shared" si="3"/>
        <v>0.8</v>
      </c>
      <c r="M230" s="2" t="s">
        <v>14</v>
      </c>
      <c r="N230" s="2" t="s">
        <v>157</v>
      </c>
    </row>
    <row r="231" spans="1:14" s="5" customFormat="1" x14ac:dyDescent="0.25">
      <c r="A231" s="2" t="s">
        <v>120</v>
      </c>
      <c r="B231" s="2" t="s">
        <v>121</v>
      </c>
      <c r="C231" s="3">
        <v>53150</v>
      </c>
      <c r="D231" s="2" t="s">
        <v>174</v>
      </c>
      <c r="E231" s="2" t="s">
        <v>159</v>
      </c>
      <c r="F231" s="4">
        <v>4</v>
      </c>
      <c r="G231" s="4">
        <v>3</v>
      </c>
      <c r="H231" s="4">
        <v>3</v>
      </c>
      <c r="I231" s="4">
        <v>4</v>
      </c>
      <c r="J231" s="4">
        <v>3</v>
      </c>
      <c r="K231" s="4">
        <v>3</v>
      </c>
      <c r="L231" s="6">
        <f t="shared" si="3"/>
        <v>0.66666666666666663</v>
      </c>
      <c r="M231" s="2" t="s">
        <v>17</v>
      </c>
      <c r="N231" s="2" t="s">
        <v>149</v>
      </c>
    </row>
    <row r="232" spans="1:14" s="5" customFormat="1" x14ac:dyDescent="0.25">
      <c r="A232" s="2" t="s">
        <v>120</v>
      </c>
      <c r="B232" s="2" t="s">
        <v>121</v>
      </c>
      <c r="C232" s="3">
        <v>53150</v>
      </c>
      <c r="D232" s="2" t="s">
        <v>174</v>
      </c>
      <c r="E232" s="2" t="s">
        <v>159</v>
      </c>
      <c r="F232" s="4">
        <v>3</v>
      </c>
      <c r="G232" s="4">
        <v>3</v>
      </c>
      <c r="H232" s="4">
        <v>3</v>
      </c>
      <c r="I232" s="4">
        <v>3</v>
      </c>
      <c r="J232" s="4">
        <v>3</v>
      </c>
      <c r="K232" s="4">
        <v>3</v>
      </c>
      <c r="L232" s="6">
        <f t="shared" si="3"/>
        <v>0.6</v>
      </c>
      <c r="M232" s="2" t="s">
        <v>17</v>
      </c>
      <c r="N232" s="2" t="s">
        <v>150</v>
      </c>
    </row>
    <row r="233" spans="1:14" s="5" customFormat="1" x14ac:dyDescent="0.25">
      <c r="A233" s="2" t="s">
        <v>120</v>
      </c>
      <c r="B233" s="2" t="s">
        <v>121</v>
      </c>
      <c r="C233" s="3">
        <v>53150</v>
      </c>
      <c r="D233" s="2" t="s">
        <v>174</v>
      </c>
      <c r="E233" s="2" t="s">
        <v>159</v>
      </c>
      <c r="F233" s="4">
        <v>3</v>
      </c>
      <c r="G233" s="4">
        <v>3</v>
      </c>
      <c r="H233" s="4">
        <v>4</v>
      </c>
      <c r="I233" s="4">
        <v>4</v>
      </c>
      <c r="J233" s="4">
        <v>4</v>
      </c>
      <c r="K233" s="4">
        <v>4</v>
      </c>
      <c r="L233" s="6">
        <f t="shared" si="3"/>
        <v>0.73333333333333328</v>
      </c>
      <c r="M233" s="2" t="s">
        <v>17</v>
      </c>
      <c r="N233" s="2" t="s">
        <v>152</v>
      </c>
    </row>
    <row r="234" spans="1:14" s="5" customFormat="1" x14ac:dyDescent="0.25">
      <c r="A234" s="2" t="s">
        <v>120</v>
      </c>
      <c r="B234" s="2" t="s">
        <v>121</v>
      </c>
      <c r="C234" s="3">
        <v>53150</v>
      </c>
      <c r="D234" s="2" t="s">
        <v>174</v>
      </c>
      <c r="E234" s="2" t="s">
        <v>159</v>
      </c>
      <c r="F234" s="4">
        <v>3</v>
      </c>
      <c r="G234" s="4">
        <v>3</v>
      </c>
      <c r="H234" s="4">
        <v>3</v>
      </c>
      <c r="I234" s="4">
        <v>3</v>
      </c>
      <c r="J234" s="4">
        <v>4</v>
      </c>
      <c r="K234" s="4">
        <v>4</v>
      </c>
      <c r="L234" s="6">
        <f t="shared" si="3"/>
        <v>0.66666666666666663</v>
      </c>
      <c r="M234" s="2" t="s">
        <v>17</v>
      </c>
      <c r="N234" s="2" t="s">
        <v>156</v>
      </c>
    </row>
    <row r="235" spans="1:14" s="5" customFormat="1" x14ac:dyDescent="0.25">
      <c r="A235" s="2" t="s">
        <v>18</v>
      </c>
      <c r="B235" s="2" t="s">
        <v>19</v>
      </c>
      <c r="C235" s="3">
        <v>26500</v>
      </c>
      <c r="D235" s="2" t="s">
        <v>174</v>
      </c>
      <c r="E235" s="2" t="s">
        <v>159</v>
      </c>
      <c r="F235" s="4">
        <v>5</v>
      </c>
      <c r="G235" s="4">
        <v>4</v>
      </c>
      <c r="H235" s="4">
        <v>4</v>
      </c>
      <c r="I235" s="4">
        <v>4</v>
      </c>
      <c r="J235" s="4">
        <v>5</v>
      </c>
      <c r="K235" s="4">
        <v>4</v>
      </c>
      <c r="L235" s="6">
        <f t="shared" si="3"/>
        <v>0.8666666666666667</v>
      </c>
      <c r="M235" s="2" t="s">
        <v>14</v>
      </c>
      <c r="N235" s="2" t="s">
        <v>149</v>
      </c>
    </row>
    <row r="236" spans="1:14" s="5" customFormat="1" x14ac:dyDescent="0.25">
      <c r="A236" s="2" t="s">
        <v>18</v>
      </c>
      <c r="B236" s="2" t="s">
        <v>19</v>
      </c>
      <c r="C236" s="3">
        <v>26500</v>
      </c>
      <c r="D236" s="2" t="s">
        <v>174</v>
      </c>
      <c r="E236" s="2" t="s">
        <v>159</v>
      </c>
      <c r="F236" s="4">
        <v>3</v>
      </c>
      <c r="G236" s="4">
        <v>4</v>
      </c>
      <c r="H236" s="4">
        <v>3</v>
      </c>
      <c r="I236" s="4">
        <v>3</v>
      </c>
      <c r="J236" s="4">
        <v>4</v>
      </c>
      <c r="K236" s="4">
        <v>4</v>
      </c>
      <c r="L236" s="6">
        <f t="shared" si="3"/>
        <v>0.7</v>
      </c>
      <c r="M236" s="2" t="s">
        <v>14</v>
      </c>
      <c r="N236" s="2" t="s">
        <v>150</v>
      </c>
    </row>
    <row r="237" spans="1:14" s="5" customFormat="1" x14ac:dyDescent="0.25">
      <c r="A237" s="2" t="s">
        <v>18</v>
      </c>
      <c r="B237" s="2" t="s">
        <v>19</v>
      </c>
      <c r="C237" s="3">
        <v>26500</v>
      </c>
      <c r="D237" s="2" t="s">
        <v>174</v>
      </c>
      <c r="E237" s="2" t="s">
        <v>159</v>
      </c>
      <c r="F237" s="4">
        <v>5</v>
      </c>
      <c r="G237" s="4">
        <v>5</v>
      </c>
      <c r="H237" s="4">
        <v>5</v>
      </c>
      <c r="I237" s="4">
        <v>5</v>
      </c>
      <c r="J237" s="4">
        <v>5</v>
      </c>
      <c r="K237" s="4">
        <v>5</v>
      </c>
      <c r="L237" s="6">
        <f t="shared" si="3"/>
        <v>1</v>
      </c>
      <c r="M237" s="2" t="s">
        <v>14</v>
      </c>
      <c r="N237" s="2" t="s">
        <v>151</v>
      </c>
    </row>
    <row r="238" spans="1:14" s="5" customFormat="1" x14ac:dyDescent="0.25">
      <c r="A238" s="2" t="s">
        <v>18</v>
      </c>
      <c r="B238" s="2" t="s">
        <v>19</v>
      </c>
      <c r="C238" s="3">
        <v>26500</v>
      </c>
      <c r="D238" s="2" t="s">
        <v>174</v>
      </c>
      <c r="E238" s="2" t="s">
        <v>159</v>
      </c>
      <c r="F238" s="4">
        <v>4</v>
      </c>
      <c r="G238" s="4">
        <v>4</v>
      </c>
      <c r="H238" s="4">
        <v>4</v>
      </c>
      <c r="I238" s="4">
        <v>4</v>
      </c>
      <c r="J238" s="4">
        <v>4</v>
      </c>
      <c r="K238" s="4">
        <v>4</v>
      </c>
      <c r="L238" s="6">
        <f t="shared" si="3"/>
        <v>0.8</v>
      </c>
      <c r="M238" s="2" t="s">
        <v>14</v>
      </c>
      <c r="N238" s="2" t="s">
        <v>152</v>
      </c>
    </row>
    <row r="239" spans="1:14" s="5" customFormat="1" x14ac:dyDescent="0.25">
      <c r="A239" s="2" t="s">
        <v>18</v>
      </c>
      <c r="B239" s="2" t="s">
        <v>19</v>
      </c>
      <c r="C239" s="3">
        <v>26500</v>
      </c>
      <c r="D239" s="2" t="s">
        <v>174</v>
      </c>
      <c r="E239" s="2" t="s">
        <v>159</v>
      </c>
      <c r="F239" s="4">
        <v>5</v>
      </c>
      <c r="G239" s="4">
        <v>4</v>
      </c>
      <c r="H239" s="4">
        <v>4</v>
      </c>
      <c r="I239" s="4">
        <v>5</v>
      </c>
      <c r="J239" s="4">
        <v>4</v>
      </c>
      <c r="K239" s="4">
        <v>4</v>
      </c>
      <c r="L239" s="6">
        <f t="shared" si="3"/>
        <v>0.8666666666666667</v>
      </c>
      <c r="M239" s="2" t="s">
        <v>14</v>
      </c>
      <c r="N239" s="2" t="s">
        <v>153</v>
      </c>
    </row>
    <row r="240" spans="1:14" s="5" customFormat="1" x14ac:dyDescent="0.25">
      <c r="A240" s="2" t="s">
        <v>18</v>
      </c>
      <c r="B240" s="2" t="s">
        <v>19</v>
      </c>
      <c r="C240" s="3">
        <v>26500</v>
      </c>
      <c r="D240" s="2" t="s">
        <v>174</v>
      </c>
      <c r="E240" s="2" t="s">
        <v>159</v>
      </c>
      <c r="F240" s="4">
        <v>4</v>
      </c>
      <c r="G240" s="4">
        <v>3</v>
      </c>
      <c r="H240" s="4">
        <v>4</v>
      </c>
      <c r="I240" s="4">
        <v>3</v>
      </c>
      <c r="J240" s="4">
        <v>5</v>
      </c>
      <c r="K240" s="4">
        <v>5</v>
      </c>
      <c r="L240" s="6">
        <f t="shared" si="3"/>
        <v>0.8</v>
      </c>
      <c r="M240" s="2" t="s">
        <v>14</v>
      </c>
      <c r="N240" s="2" t="s">
        <v>154</v>
      </c>
    </row>
    <row r="241" spans="1:14" s="5" customFormat="1" x14ac:dyDescent="0.25">
      <c r="A241" s="2" t="s">
        <v>18</v>
      </c>
      <c r="B241" s="2" t="s">
        <v>19</v>
      </c>
      <c r="C241" s="3">
        <v>26500</v>
      </c>
      <c r="D241" s="2" t="s">
        <v>174</v>
      </c>
      <c r="E241" s="2" t="s">
        <v>159</v>
      </c>
      <c r="F241" s="4">
        <v>5</v>
      </c>
      <c r="G241" s="4">
        <v>4</v>
      </c>
      <c r="H241" s="4">
        <v>3</v>
      </c>
      <c r="I241" s="4">
        <v>3</v>
      </c>
      <c r="J241" s="4">
        <v>4</v>
      </c>
      <c r="K241" s="4">
        <v>4</v>
      </c>
      <c r="L241" s="6">
        <f t="shared" si="3"/>
        <v>0.76666666666666672</v>
      </c>
      <c r="M241" s="2" t="s">
        <v>14</v>
      </c>
      <c r="N241" s="2" t="s">
        <v>155</v>
      </c>
    </row>
    <row r="242" spans="1:14" s="5" customFormat="1" x14ac:dyDescent="0.25">
      <c r="A242" s="2" t="s">
        <v>18</v>
      </c>
      <c r="B242" s="2" t="s">
        <v>19</v>
      </c>
      <c r="C242" s="3">
        <v>26500</v>
      </c>
      <c r="D242" s="2" t="s">
        <v>174</v>
      </c>
      <c r="E242" s="2" t="s">
        <v>159</v>
      </c>
      <c r="F242" s="4">
        <v>3</v>
      </c>
      <c r="G242" s="4">
        <v>3</v>
      </c>
      <c r="H242" s="4">
        <v>3</v>
      </c>
      <c r="I242" s="4">
        <v>2</v>
      </c>
      <c r="J242" s="4">
        <v>3</v>
      </c>
      <c r="K242" s="4">
        <v>4</v>
      </c>
      <c r="L242" s="6">
        <f t="shared" si="3"/>
        <v>0.6</v>
      </c>
      <c r="M242" s="2" t="s">
        <v>17</v>
      </c>
      <c r="N242" s="2" t="s">
        <v>156</v>
      </c>
    </row>
    <row r="243" spans="1:14" s="5" customFormat="1" x14ac:dyDescent="0.25">
      <c r="A243" s="2" t="s">
        <v>18</v>
      </c>
      <c r="B243" s="2" t="s">
        <v>19</v>
      </c>
      <c r="C243" s="3">
        <v>26500</v>
      </c>
      <c r="D243" s="2" t="s">
        <v>174</v>
      </c>
      <c r="E243" s="2" t="s">
        <v>159</v>
      </c>
      <c r="F243" s="4">
        <v>2</v>
      </c>
      <c r="G243" s="4">
        <v>3</v>
      </c>
      <c r="H243" s="4">
        <v>3</v>
      </c>
      <c r="I243" s="4">
        <v>3</v>
      </c>
      <c r="J243" s="4">
        <v>3</v>
      </c>
      <c r="K243" s="4">
        <v>3</v>
      </c>
      <c r="L243" s="6">
        <f t="shared" si="3"/>
        <v>0.56666666666666665</v>
      </c>
      <c r="M243" s="2" t="s">
        <v>17</v>
      </c>
      <c r="N243" s="2" t="s">
        <v>157</v>
      </c>
    </row>
    <row r="244" spans="1:14" s="5" customFormat="1" x14ac:dyDescent="0.25">
      <c r="A244" s="2" t="s">
        <v>20</v>
      </c>
      <c r="B244" s="2" t="s">
        <v>21</v>
      </c>
      <c r="C244" s="3">
        <v>20000</v>
      </c>
      <c r="D244" s="2" t="s">
        <v>174</v>
      </c>
      <c r="E244" s="2" t="s">
        <v>163</v>
      </c>
      <c r="F244" s="4">
        <v>5</v>
      </c>
      <c r="G244" s="4">
        <v>3</v>
      </c>
      <c r="H244" s="4">
        <v>4</v>
      </c>
      <c r="I244" s="4">
        <v>4</v>
      </c>
      <c r="J244" s="4">
        <v>4</v>
      </c>
      <c r="K244" s="4">
        <v>5</v>
      </c>
      <c r="L244" s="6">
        <f t="shared" si="3"/>
        <v>0.83333333333333337</v>
      </c>
      <c r="M244" s="2" t="s">
        <v>14</v>
      </c>
      <c r="N244" s="2" t="s">
        <v>149</v>
      </c>
    </row>
    <row r="245" spans="1:14" s="5" customFormat="1" x14ac:dyDescent="0.25">
      <c r="A245" s="2" t="s">
        <v>20</v>
      </c>
      <c r="B245" s="2" t="s">
        <v>21</v>
      </c>
      <c r="C245" s="3">
        <v>20000</v>
      </c>
      <c r="D245" s="2" t="s">
        <v>174</v>
      </c>
      <c r="E245" s="2" t="s">
        <v>163</v>
      </c>
      <c r="F245" s="4">
        <v>4</v>
      </c>
      <c r="G245" s="4">
        <v>4</v>
      </c>
      <c r="H245" s="4">
        <v>4</v>
      </c>
      <c r="I245" s="4">
        <v>4</v>
      </c>
      <c r="J245" s="4">
        <v>4</v>
      </c>
      <c r="K245" s="4">
        <v>4</v>
      </c>
      <c r="L245" s="6">
        <f t="shared" si="3"/>
        <v>0.8</v>
      </c>
      <c r="M245" s="2" t="s">
        <v>14</v>
      </c>
      <c r="N245" s="2" t="s">
        <v>150</v>
      </c>
    </row>
    <row r="246" spans="1:14" s="5" customFormat="1" x14ac:dyDescent="0.25">
      <c r="A246" s="2" t="s">
        <v>20</v>
      </c>
      <c r="B246" s="2" t="s">
        <v>21</v>
      </c>
      <c r="C246" s="3">
        <v>20000</v>
      </c>
      <c r="D246" s="2" t="s">
        <v>174</v>
      </c>
      <c r="E246" s="2" t="s">
        <v>163</v>
      </c>
      <c r="F246" s="4">
        <v>5</v>
      </c>
      <c r="G246" s="4">
        <v>5</v>
      </c>
      <c r="H246" s="4">
        <v>5</v>
      </c>
      <c r="I246" s="4">
        <v>5</v>
      </c>
      <c r="J246" s="4">
        <v>5</v>
      </c>
      <c r="K246" s="4">
        <v>5</v>
      </c>
      <c r="L246" s="6">
        <f t="shared" si="3"/>
        <v>1</v>
      </c>
      <c r="M246" s="2" t="s">
        <v>14</v>
      </c>
      <c r="N246" s="2" t="s">
        <v>151</v>
      </c>
    </row>
    <row r="247" spans="1:14" s="5" customFormat="1" x14ac:dyDescent="0.25">
      <c r="A247" s="2" t="s">
        <v>20</v>
      </c>
      <c r="B247" s="2" t="s">
        <v>21</v>
      </c>
      <c r="C247" s="3">
        <v>20000</v>
      </c>
      <c r="D247" s="2" t="s">
        <v>174</v>
      </c>
      <c r="E247" s="2" t="s">
        <v>163</v>
      </c>
      <c r="F247" s="4">
        <v>4</v>
      </c>
      <c r="G247" s="4">
        <v>4</v>
      </c>
      <c r="H247" s="4">
        <v>4</v>
      </c>
      <c r="I247" s="4">
        <v>4</v>
      </c>
      <c r="J247" s="4">
        <v>4</v>
      </c>
      <c r="K247" s="4">
        <v>4</v>
      </c>
      <c r="L247" s="6">
        <f t="shared" si="3"/>
        <v>0.8</v>
      </c>
      <c r="M247" s="2" t="s">
        <v>14</v>
      </c>
      <c r="N247" s="2" t="s">
        <v>152</v>
      </c>
    </row>
    <row r="248" spans="1:14" s="5" customFormat="1" x14ac:dyDescent="0.25">
      <c r="A248" s="2" t="s">
        <v>20</v>
      </c>
      <c r="B248" s="2" t="s">
        <v>21</v>
      </c>
      <c r="C248" s="3">
        <v>20000</v>
      </c>
      <c r="D248" s="2" t="s">
        <v>174</v>
      </c>
      <c r="E248" s="2" t="s">
        <v>163</v>
      </c>
      <c r="F248" s="4">
        <v>5</v>
      </c>
      <c r="G248" s="4">
        <v>5</v>
      </c>
      <c r="H248" s="4">
        <v>4</v>
      </c>
      <c r="I248" s="4">
        <v>5</v>
      </c>
      <c r="J248" s="4">
        <v>4</v>
      </c>
      <c r="K248" s="4">
        <v>5</v>
      </c>
      <c r="L248" s="6">
        <f t="shared" si="3"/>
        <v>0.93333333333333335</v>
      </c>
      <c r="M248" s="2" t="s">
        <v>14</v>
      </c>
      <c r="N248" s="2" t="s">
        <v>153</v>
      </c>
    </row>
    <row r="249" spans="1:14" s="5" customFormat="1" x14ac:dyDescent="0.25">
      <c r="A249" s="2" t="s">
        <v>20</v>
      </c>
      <c r="B249" s="2" t="s">
        <v>21</v>
      </c>
      <c r="C249" s="3">
        <v>20000</v>
      </c>
      <c r="D249" s="2" t="s">
        <v>174</v>
      </c>
      <c r="E249" s="2" t="s">
        <v>163</v>
      </c>
      <c r="F249" s="4">
        <v>4</v>
      </c>
      <c r="G249" s="4">
        <v>4</v>
      </c>
      <c r="H249" s="4">
        <v>4</v>
      </c>
      <c r="I249" s="4">
        <v>4</v>
      </c>
      <c r="J249" s="4">
        <v>4</v>
      </c>
      <c r="K249" s="4">
        <v>4</v>
      </c>
      <c r="L249" s="6">
        <f t="shared" si="3"/>
        <v>0.8</v>
      </c>
      <c r="M249" s="2" t="s">
        <v>14</v>
      </c>
      <c r="N249" s="2" t="s">
        <v>154</v>
      </c>
    </row>
    <row r="250" spans="1:14" s="5" customFormat="1" x14ac:dyDescent="0.25">
      <c r="A250" s="2" t="s">
        <v>20</v>
      </c>
      <c r="B250" s="2" t="s">
        <v>21</v>
      </c>
      <c r="C250" s="3">
        <v>20000</v>
      </c>
      <c r="D250" s="2" t="s">
        <v>174</v>
      </c>
      <c r="E250" s="2" t="s">
        <v>163</v>
      </c>
      <c r="F250" s="4">
        <v>5</v>
      </c>
      <c r="G250" s="4">
        <v>5</v>
      </c>
      <c r="H250" s="4">
        <v>4</v>
      </c>
      <c r="I250" s="4">
        <v>4</v>
      </c>
      <c r="J250" s="4">
        <v>5</v>
      </c>
      <c r="K250" s="4">
        <v>4</v>
      </c>
      <c r="L250" s="6">
        <f t="shared" si="3"/>
        <v>0.9</v>
      </c>
      <c r="M250" s="2" t="s">
        <v>14</v>
      </c>
      <c r="N250" s="2" t="s">
        <v>155</v>
      </c>
    </row>
    <row r="251" spans="1:14" s="5" customFormat="1" x14ac:dyDescent="0.25">
      <c r="A251" s="2" t="s">
        <v>20</v>
      </c>
      <c r="B251" s="2" t="s">
        <v>21</v>
      </c>
      <c r="C251" s="3">
        <v>20000</v>
      </c>
      <c r="D251" s="2" t="s">
        <v>174</v>
      </c>
      <c r="E251" s="2" t="s">
        <v>163</v>
      </c>
      <c r="F251" s="4">
        <v>5</v>
      </c>
      <c r="G251" s="4">
        <v>4</v>
      </c>
      <c r="H251" s="4">
        <v>4</v>
      </c>
      <c r="I251" s="4">
        <v>4</v>
      </c>
      <c r="J251" s="4">
        <v>4</v>
      </c>
      <c r="K251" s="4">
        <v>4</v>
      </c>
      <c r="L251" s="6">
        <f t="shared" si="3"/>
        <v>0.83333333333333337</v>
      </c>
      <c r="M251" s="2" t="s">
        <v>14</v>
      </c>
      <c r="N251" s="2" t="s">
        <v>156</v>
      </c>
    </row>
    <row r="252" spans="1:14" s="5" customFormat="1" x14ac:dyDescent="0.25">
      <c r="A252" s="2" t="s">
        <v>20</v>
      </c>
      <c r="B252" s="2" t="s">
        <v>21</v>
      </c>
      <c r="C252" s="3">
        <v>20000</v>
      </c>
      <c r="D252" s="2" t="s">
        <v>174</v>
      </c>
      <c r="E252" s="2" t="s">
        <v>163</v>
      </c>
      <c r="F252" s="4">
        <v>5</v>
      </c>
      <c r="G252" s="4">
        <v>4</v>
      </c>
      <c r="H252" s="4">
        <v>4</v>
      </c>
      <c r="I252" s="4">
        <v>5</v>
      </c>
      <c r="J252" s="4">
        <v>5</v>
      </c>
      <c r="K252" s="4">
        <v>5</v>
      </c>
      <c r="L252" s="6">
        <f t="shared" si="3"/>
        <v>0.93333333333333335</v>
      </c>
      <c r="M252" s="2" t="s">
        <v>14</v>
      </c>
      <c r="N252" s="2" t="s">
        <v>157</v>
      </c>
    </row>
    <row r="253" spans="1:14" s="5" customFormat="1" x14ac:dyDescent="0.25">
      <c r="A253" s="2" t="s">
        <v>42</v>
      </c>
      <c r="B253" s="2" t="s">
        <v>43</v>
      </c>
      <c r="C253" s="3">
        <v>30000</v>
      </c>
      <c r="D253" s="2" t="s">
        <v>174</v>
      </c>
      <c r="E253" s="2" t="s">
        <v>165</v>
      </c>
      <c r="F253" s="4">
        <v>5</v>
      </c>
      <c r="G253" s="4">
        <v>4</v>
      </c>
      <c r="H253" s="4">
        <v>5</v>
      </c>
      <c r="I253" s="4">
        <v>3</v>
      </c>
      <c r="J253" s="4">
        <v>5</v>
      </c>
      <c r="K253" s="4">
        <v>3</v>
      </c>
      <c r="L253" s="6">
        <f t="shared" si="3"/>
        <v>0.83333333333333337</v>
      </c>
      <c r="M253" s="2" t="s">
        <v>14</v>
      </c>
      <c r="N253" s="2" t="s">
        <v>149</v>
      </c>
    </row>
    <row r="254" spans="1:14" s="5" customFormat="1" x14ac:dyDescent="0.25">
      <c r="A254" s="2" t="s">
        <v>42</v>
      </c>
      <c r="B254" s="2" t="s">
        <v>43</v>
      </c>
      <c r="C254" s="3">
        <v>30000</v>
      </c>
      <c r="D254" s="2" t="s">
        <v>174</v>
      </c>
      <c r="E254" s="2" t="s">
        <v>165</v>
      </c>
      <c r="F254" s="4">
        <v>5</v>
      </c>
      <c r="G254" s="4">
        <v>5</v>
      </c>
      <c r="H254" s="4">
        <v>5</v>
      </c>
      <c r="I254" s="4">
        <v>5</v>
      </c>
      <c r="J254" s="4">
        <v>5</v>
      </c>
      <c r="K254" s="4">
        <v>4</v>
      </c>
      <c r="L254" s="6">
        <f t="shared" si="3"/>
        <v>0.96666666666666667</v>
      </c>
      <c r="M254" s="2" t="s">
        <v>14</v>
      </c>
      <c r="N254" s="2" t="s">
        <v>151</v>
      </c>
    </row>
    <row r="255" spans="1:14" s="5" customFormat="1" x14ac:dyDescent="0.25">
      <c r="A255" s="2" t="s">
        <v>42</v>
      </c>
      <c r="B255" s="2" t="s">
        <v>43</v>
      </c>
      <c r="C255" s="3">
        <v>30000</v>
      </c>
      <c r="D255" s="2" t="s">
        <v>174</v>
      </c>
      <c r="E255" s="2" t="s">
        <v>165</v>
      </c>
      <c r="F255" s="4">
        <v>5</v>
      </c>
      <c r="G255" s="4">
        <v>4</v>
      </c>
      <c r="H255" s="4">
        <v>4</v>
      </c>
      <c r="I255" s="4">
        <v>5</v>
      </c>
      <c r="J255" s="4">
        <v>4</v>
      </c>
      <c r="K255" s="4">
        <v>4</v>
      </c>
      <c r="L255" s="6">
        <f t="shared" si="3"/>
        <v>0.8666666666666667</v>
      </c>
      <c r="M255" s="2" t="s">
        <v>14</v>
      </c>
      <c r="N255" s="2" t="s">
        <v>152</v>
      </c>
    </row>
    <row r="256" spans="1:14" s="5" customFormat="1" x14ac:dyDescent="0.25">
      <c r="A256" s="2" t="s">
        <v>42</v>
      </c>
      <c r="B256" s="2" t="s">
        <v>43</v>
      </c>
      <c r="C256" s="3">
        <v>30000</v>
      </c>
      <c r="D256" s="2" t="s">
        <v>174</v>
      </c>
      <c r="E256" s="2" t="s">
        <v>165</v>
      </c>
      <c r="F256" s="4">
        <v>5</v>
      </c>
      <c r="G256" s="4">
        <v>5</v>
      </c>
      <c r="H256" s="4">
        <v>4</v>
      </c>
      <c r="I256" s="4">
        <v>5</v>
      </c>
      <c r="J256" s="4">
        <v>5</v>
      </c>
      <c r="K256" s="4">
        <v>5</v>
      </c>
      <c r="L256" s="6">
        <f t="shared" si="3"/>
        <v>0.96666666666666667</v>
      </c>
      <c r="M256" s="2" t="s">
        <v>14</v>
      </c>
      <c r="N256" s="2" t="s">
        <v>153</v>
      </c>
    </row>
    <row r="257" spans="1:14" s="5" customFormat="1" x14ac:dyDescent="0.25">
      <c r="A257" s="2" t="s">
        <v>42</v>
      </c>
      <c r="B257" s="2" t="s">
        <v>43</v>
      </c>
      <c r="C257" s="3">
        <v>30000</v>
      </c>
      <c r="D257" s="2" t="s">
        <v>174</v>
      </c>
      <c r="E257" s="2" t="s">
        <v>165</v>
      </c>
      <c r="F257" s="4">
        <v>5</v>
      </c>
      <c r="G257" s="4">
        <v>5</v>
      </c>
      <c r="H257" s="4">
        <v>5</v>
      </c>
      <c r="I257" s="4">
        <v>5</v>
      </c>
      <c r="J257" s="4">
        <v>5</v>
      </c>
      <c r="K257" s="4">
        <v>2</v>
      </c>
      <c r="L257" s="6">
        <f t="shared" si="3"/>
        <v>0.9</v>
      </c>
      <c r="M257" s="2" t="s">
        <v>14</v>
      </c>
      <c r="N257" s="2" t="s">
        <v>154</v>
      </c>
    </row>
    <row r="258" spans="1:14" s="5" customFormat="1" x14ac:dyDescent="0.25">
      <c r="A258" s="2" t="s">
        <v>42</v>
      </c>
      <c r="B258" s="2" t="s">
        <v>43</v>
      </c>
      <c r="C258" s="3">
        <v>30000</v>
      </c>
      <c r="D258" s="2" t="s">
        <v>174</v>
      </c>
      <c r="E258" s="2" t="s">
        <v>165</v>
      </c>
      <c r="F258" s="4">
        <v>5</v>
      </c>
      <c r="G258" s="4">
        <v>4</v>
      </c>
      <c r="H258" s="4">
        <v>4</v>
      </c>
      <c r="I258" s="4">
        <v>4</v>
      </c>
      <c r="J258" s="4">
        <v>5</v>
      </c>
      <c r="K258" s="4">
        <v>4</v>
      </c>
      <c r="L258" s="6">
        <f t="shared" ref="L258:L321" si="4">SUM(F258:K258)/30</f>
        <v>0.8666666666666667</v>
      </c>
      <c r="M258" s="2" t="s">
        <v>14</v>
      </c>
      <c r="N258" s="2" t="s">
        <v>155</v>
      </c>
    </row>
    <row r="259" spans="1:14" s="5" customFormat="1" x14ac:dyDescent="0.25">
      <c r="A259" s="2" t="s">
        <v>42</v>
      </c>
      <c r="B259" s="2" t="s">
        <v>43</v>
      </c>
      <c r="C259" s="3">
        <v>30000</v>
      </c>
      <c r="D259" s="2" t="s">
        <v>174</v>
      </c>
      <c r="E259" s="2" t="s">
        <v>165</v>
      </c>
      <c r="F259" s="4">
        <v>5</v>
      </c>
      <c r="G259" s="4">
        <v>4</v>
      </c>
      <c r="H259" s="4">
        <v>4</v>
      </c>
      <c r="I259" s="4">
        <v>5</v>
      </c>
      <c r="J259" s="4">
        <v>5</v>
      </c>
      <c r="K259" s="4">
        <v>5</v>
      </c>
      <c r="L259" s="6">
        <f t="shared" si="4"/>
        <v>0.93333333333333335</v>
      </c>
      <c r="M259" s="2" t="s">
        <v>14</v>
      </c>
      <c r="N259" s="2" t="s">
        <v>156</v>
      </c>
    </row>
    <row r="260" spans="1:14" s="5" customFormat="1" x14ac:dyDescent="0.25">
      <c r="A260" s="2" t="s">
        <v>42</v>
      </c>
      <c r="B260" s="2" t="s">
        <v>43</v>
      </c>
      <c r="C260" s="3">
        <v>30000</v>
      </c>
      <c r="D260" s="2" t="s">
        <v>174</v>
      </c>
      <c r="E260" s="2" t="s">
        <v>165</v>
      </c>
      <c r="F260" s="4">
        <v>5</v>
      </c>
      <c r="G260" s="4">
        <v>5</v>
      </c>
      <c r="H260" s="4">
        <v>4</v>
      </c>
      <c r="I260" s="4">
        <v>5</v>
      </c>
      <c r="J260" s="4">
        <v>5</v>
      </c>
      <c r="K260" s="4">
        <v>5</v>
      </c>
      <c r="L260" s="6">
        <f t="shared" si="4"/>
        <v>0.96666666666666667</v>
      </c>
      <c r="M260" s="2" t="s">
        <v>14</v>
      </c>
      <c r="N260" s="2" t="s">
        <v>157</v>
      </c>
    </row>
    <row r="261" spans="1:14" s="5" customFormat="1" x14ac:dyDescent="0.25">
      <c r="A261" s="2" t="s">
        <v>42</v>
      </c>
      <c r="B261" s="2" t="s">
        <v>43</v>
      </c>
      <c r="C261" s="3">
        <v>30000</v>
      </c>
      <c r="D261" s="2" t="s">
        <v>174</v>
      </c>
      <c r="E261" s="2" t="s">
        <v>165</v>
      </c>
      <c r="F261" s="4">
        <v>4</v>
      </c>
      <c r="G261" s="4">
        <v>4</v>
      </c>
      <c r="H261" s="4">
        <v>4</v>
      </c>
      <c r="I261" s="4">
        <v>3</v>
      </c>
      <c r="J261" s="4">
        <v>4</v>
      </c>
      <c r="K261" s="4">
        <v>3</v>
      </c>
      <c r="L261" s="6">
        <f t="shared" si="4"/>
        <v>0.73333333333333328</v>
      </c>
      <c r="M261" s="2" t="s">
        <v>17</v>
      </c>
      <c r="N261" s="2" t="s">
        <v>150</v>
      </c>
    </row>
    <row r="262" spans="1:14" s="5" customFormat="1" x14ac:dyDescent="0.25">
      <c r="A262" s="2" t="s">
        <v>59</v>
      </c>
      <c r="B262" s="2" t="s">
        <v>60</v>
      </c>
      <c r="C262" s="3">
        <v>25000</v>
      </c>
      <c r="D262" s="2" t="s">
        <v>174</v>
      </c>
      <c r="E262" s="2" t="s">
        <v>165</v>
      </c>
      <c r="F262" s="4">
        <v>5</v>
      </c>
      <c r="G262" s="4">
        <v>4</v>
      </c>
      <c r="H262" s="4">
        <v>5</v>
      </c>
      <c r="I262" s="4">
        <v>4</v>
      </c>
      <c r="J262" s="4">
        <v>4</v>
      </c>
      <c r="K262" s="4">
        <v>4</v>
      </c>
      <c r="L262" s="6">
        <f t="shared" si="4"/>
        <v>0.8666666666666667</v>
      </c>
      <c r="M262" s="2" t="s">
        <v>14</v>
      </c>
      <c r="N262" s="2" t="s">
        <v>149</v>
      </c>
    </row>
    <row r="263" spans="1:14" s="5" customFormat="1" x14ac:dyDescent="0.25">
      <c r="A263" s="2" t="s">
        <v>59</v>
      </c>
      <c r="B263" s="2" t="s">
        <v>60</v>
      </c>
      <c r="C263" s="3">
        <v>25000</v>
      </c>
      <c r="D263" s="2" t="s">
        <v>174</v>
      </c>
      <c r="E263" s="2" t="s">
        <v>165</v>
      </c>
      <c r="F263" s="4">
        <v>5</v>
      </c>
      <c r="G263" s="4">
        <v>4</v>
      </c>
      <c r="H263" s="4">
        <v>4</v>
      </c>
      <c r="I263" s="4">
        <v>4</v>
      </c>
      <c r="J263" s="4">
        <v>5</v>
      </c>
      <c r="K263" s="4">
        <v>4</v>
      </c>
      <c r="L263" s="6">
        <f t="shared" si="4"/>
        <v>0.8666666666666667</v>
      </c>
      <c r="M263" s="2" t="s">
        <v>14</v>
      </c>
      <c r="N263" s="2" t="s">
        <v>150</v>
      </c>
    </row>
    <row r="264" spans="1:14" s="5" customFormat="1" x14ac:dyDescent="0.25">
      <c r="A264" s="2" t="s">
        <v>59</v>
      </c>
      <c r="B264" s="2" t="s">
        <v>60</v>
      </c>
      <c r="C264" s="3">
        <v>25000</v>
      </c>
      <c r="D264" s="2" t="s">
        <v>174</v>
      </c>
      <c r="E264" s="2" t="s">
        <v>165</v>
      </c>
      <c r="F264" s="4">
        <v>5</v>
      </c>
      <c r="G264" s="4">
        <v>5</v>
      </c>
      <c r="H264" s="4">
        <v>5</v>
      </c>
      <c r="I264" s="4">
        <v>5</v>
      </c>
      <c r="J264" s="4">
        <v>5</v>
      </c>
      <c r="K264" s="4">
        <v>5</v>
      </c>
      <c r="L264" s="6">
        <f t="shared" si="4"/>
        <v>1</v>
      </c>
      <c r="M264" s="2" t="s">
        <v>14</v>
      </c>
      <c r="N264" s="2" t="s">
        <v>151</v>
      </c>
    </row>
    <row r="265" spans="1:14" s="5" customFormat="1" x14ac:dyDescent="0.25">
      <c r="A265" s="2" t="s">
        <v>59</v>
      </c>
      <c r="B265" s="2" t="s">
        <v>60</v>
      </c>
      <c r="C265" s="3">
        <v>25000</v>
      </c>
      <c r="D265" s="2" t="s">
        <v>174</v>
      </c>
      <c r="E265" s="2" t="s">
        <v>165</v>
      </c>
      <c r="F265" s="4">
        <v>4</v>
      </c>
      <c r="G265" s="4">
        <v>4</v>
      </c>
      <c r="H265" s="4">
        <v>4</v>
      </c>
      <c r="I265" s="4">
        <v>5</v>
      </c>
      <c r="J265" s="4">
        <v>4</v>
      </c>
      <c r="K265" s="4">
        <v>4</v>
      </c>
      <c r="L265" s="6">
        <f t="shared" si="4"/>
        <v>0.83333333333333337</v>
      </c>
      <c r="M265" s="2" t="s">
        <v>14</v>
      </c>
      <c r="N265" s="2" t="s">
        <v>152</v>
      </c>
    </row>
    <row r="266" spans="1:14" s="5" customFormat="1" x14ac:dyDescent="0.25">
      <c r="A266" s="2" t="s">
        <v>59</v>
      </c>
      <c r="B266" s="2" t="s">
        <v>60</v>
      </c>
      <c r="C266" s="3">
        <v>25000</v>
      </c>
      <c r="D266" s="2" t="s">
        <v>174</v>
      </c>
      <c r="E266" s="2" t="s">
        <v>165</v>
      </c>
      <c r="F266" s="4">
        <v>5</v>
      </c>
      <c r="G266" s="4">
        <v>4</v>
      </c>
      <c r="H266" s="4">
        <v>5</v>
      </c>
      <c r="I266" s="4">
        <v>4</v>
      </c>
      <c r="J266" s="4">
        <v>4</v>
      </c>
      <c r="K266" s="4">
        <v>5</v>
      </c>
      <c r="L266" s="6">
        <f t="shared" si="4"/>
        <v>0.9</v>
      </c>
      <c r="M266" s="2" t="s">
        <v>14</v>
      </c>
      <c r="N266" s="2" t="s">
        <v>153</v>
      </c>
    </row>
    <row r="267" spans="1:14" s="5" customFormat="1" x14ac:dyDescent="0.25">
      <c r="A267" s="2" t="s">
        <v>59</v>
      </c>
      <c r="B267" s="2" t="s">
        <v>60</v>
      </c>
      <c r="C267" s="3">
        <v>25000</v>
      </c>
      <c r="D267" s="2" t="s">
        <v>174</v>
      </c>
      <c r="E267" s="2" t="s">
        <v>165</v>
      </c>
      <c r="F267" s="4">
        <v>5</v>
      </c>
      <c r="G267" s="4">
        <v>5</v>
      </c>
      <c r="H267" s="4">
        <v>5</v>
      </c>
      <c r="I267" s="4">
        <v>5</v>
      </c>
      <c r="J267" s="4">
        <v>5</v>
      </c>
      <c r="K267" s="4">
        <v>5</v>
      </c>
      <c r="L267" s="6">
        <f t="shared" si="4"/>
        <v>1</v>
      </c>
      <c r="M267" s="2" t="s">
        <v>14</v>
      </c>
      <c r="N267" s="2" t="s">
        <v>154</v>
      </c>
    </row>
    <row r="268" spans="1:14" s="5" customFormat="1" x14ac:dyDescent="0.25">
      <c r="A268" s="2" t="s">
        <v>59</v>
      </c>
      <c r="B268" s="2" t="s">
        <v>60</v>
      </c>
      <c r="C268" s="3">
        <v>25000</v>
      </c>
      <c r="D268" s="2" t="s">
        <v>174</v>
      </c>
      <c r="E268" s="2" t="s">
        <v>165</v>
      </c>
      <c r="F268" s="4">
        <v>5</v>
      </c>
      <c r="G268" s="4">
        <v>4</v>
      </c>
      <c r="H268" s="4">
        <v>4</v>
      </c>
      <c r="I268" s="4">
        <v>5</v>
      </c>
      <c r="J268" s="4">
        <v>4</v>
      </c>
      <c r="K268" s="4">
        <v>5</v>
      </c>
      <c r="L268" s="6">
        <f t="shared" si="4"/>
        <v>0.9</v>
      </c>
      <c r="M268" s="2" t="s">
        <v>14</v>
      </c>
      <c r="N268" s="2" t="s">
        <v>155</v>
      </c>
    </row>
    <row r="269" spans="1:14" s="5" customFormat="1" x14ac:dyDescent="0.25">
      <c r="A269" s="2" t="s">
        <v>59</v>
      </c>
      <c r="B269" s="2" t="s">
        <v>60</v>
      </c>
      <c r="C269" s="3">
        <v>25000</v>
      </c>
      <c r="D269" s="2" t="s">
        <v>174</v>
      </c>
      <c r="E269" s="2" t="s">
        <v>165</v>
      </c>
      <c r="F269" s="4">
        <v>5</v>
      </c>
      <c r="G269" s="4">
        <v>4</v>
      </c>
      <c r="H269" s="4">
        <v>4</v>
      </c>
      <c r="I269" s="4">
        <v>5</v>
      </c>
      <c r="J269" s="4">
        <v>4</v>
      </c>
      <c r="K269" s="4">
        <v>5</v>
      </c>
      <c r="L269" s="6">
        <f t="shared" si="4"/>
        <v>0.9</v>
      </c>
      <c r="M269" s="2" t="s">
        <v>14</v>
      </c>
      <c r="N269" s="2" t="s">
        <v>156</v>
      </c>
    </row>
    <row r="270" spans="1:14" s="5" customFormat="1" x14ac:dyDescent="0.25">
      <c r="A270" s="2" t="s">
        <v>59</v>
      </c>
      <c r="B270" s="2" t="s">
        <v>60</v>
      </c>
      <c r="C270" s="3">
        <v>25000</v>
      </c>
      <c r="D270" s="2" t="s">
        <v>174</v>
      </c>
      <c r="E270" s="2" t="s">
        <v>165</v>
      </c>
      <c r="F270" s="4">
        <v>4</v>
      </c>
      <c r="G270" s="4">
        <v>4</v>
      </c>
      <c r="H270" s="4">
        <v>4</v>
      </c>
      <c r="I270" s="4">
        <v>5</v>
      </c>
      <c r="J270" s="4">
        <v>5</v>
      </c>
      <c r="K270" s="4">
        <v>5</v>
      </c>
      <c r="L270" s="6">
        <f t="shared" si="4"/>
        <v>0.9</v>
      </c>
      <c r="M270" s="2" t="s">
        <v>14</v>
      </c>
      <c r="N270" s="2" t="s">
        <v>157</v>
      </c>
    </row>
    <row r="271" spans="1:14" s="5" customFormat="1" x14ac:dyDescent="0.25">
      <c r="A271" s="2" t="s">
        <v>114</v>
      </c>
      <c r="B271" s="2" t="s">
        <v>115</v>
      </c>
      <c r="C271" s="3">
        <v>20000</v>
      </c>
      <c r="D271" s="2" t="s">
        <v>174</v>
      </c>
      <c r="E271" s="2" t="s">
        <v>163</v>
      </c>
      <c r="F271" s="4">
        <v>4</v>
      </c>
      <c r="G271" s="4">
        <v>4</v>
      </c>
      <c r="H271" s="4">
        <v>4</v>
      </c>
      <c r="I271" s="4">
        <v>3</v>
      </c>
      <c r="J271" s="4">
        <v>4</v>
      </c>
      <c r="K271" s="4">
        <v>3</v>
      </c>
      <c r="L271" s="6">
        <f t="shared" si="4"/>
        <v>0.73333333333333328</v>
      </c>
      <c r="M271" s="2" t="s">
        <v>14</v>
      </c>
      <c r="N271" s="2" t="s">
        <v>150</v>
      </c>
    </row>
    <row r="272" spans="1:14" s="5" customFormat="1" x14ac:dyDescent="0.25">
      <c r="A272" s="2" t="s">
        <v>114</v>
      </c>
      <c r="B272" s="2" t="s">
        <v>115</v>
      </c>
      <c r="C272" s="3">
        <v>20000</v>
      </c>
      <c r="D272" s="2" t="s">
        <v>174</v>
      </c>
      <c r="E272" s="2" t="s">
        <v>163</v>
      </c>
      <c r="F272" s="4">
        <v>4</v>
      </c>
      <c r="G272" s="4">
        <v>3</v>
      </c>
      <c r="H272" s="4">
        <v>4</v>
      </c>
      <c r="I272" s="4">
        <v>3</v>
      </c>
      <c r="J272" s="4">
        <v>4</v>
      </c>
      <c r="K272" s="4">
        <v>4</v>
      </c>
      <c r="L272" s="6">
        <f t="shared" si="4"/>
        <v>0.73333333333333328</v>
      </c>
      <c r="M272" s="2" t="s">
        <v>14</v>
      </c>
      <c r="N272" s="2" t="s">
        <v>154</v>
      </c>
    </row>
    <row r="273" spans="1:14" s="5" customFormat="1" x14ac:dyDescent="0.25">
      <c r="A273" s="2" t="s">
        <v>114</v>
      </c>
      <c r="B273" s="2" t="s">
        <v>115</v>
      </c>
      <c r="C273" s="3">
        <v>20000</v>
      </c>
      <c r="D273" s="2" t="s">
        <v>174</v>
      </c>
      <c r="E273" s="2" t="s">
        <v>163</v>
      </c>
      <c r="F273" s="4">
        <v>3</v>
      </c>
      <c r="G273" s="4">
        <v>4</v>
      </c>
      <c r="H273" s="4">
        <v>4</v>
      </c>
      <c r="I273" s="4">
        <v>4</v>
      </c>
      <c r="J273" s="4">
        <v>2</v>
      </c>
      <c r="K273" s="4">
        <v>4</v>
      </c>
      <c r="L273" s="6">
        <f t="shared" si="4"/>
        <v>0.7</v>
      </c>
      <c r="M273" s="2" t="s">
        <v>14</v>
      </c>
      <c r="N273" s="2" t="s">
        <v>155</v>
      </c>
    </row>
    <row r="274" spans="1:14" s="5" customFormat="1" x14ac:dyDescent="0.25">
      <c r="A274" s="2" t="s">
        <v>114</v>
      </c>
      <c r="B274" s="2" t="s">
        <v>115</v>
      </c>
      <c r="C274" s="3">
        <v>20000</v>
      </c>
      <c r="D274" s="2" t="s">
        <v>174</v>
      </c>
      <c r="E274" s="2" t="s">
        <v>163</v>
      </c>
      <c r="F274" s="4">
        <v>3</v>
      </c>
      <c r="G274" s="4">
        <v>3</v>
      </c>
      <c r="H274" s="4">
        <v>3</v>
      </c>
      <c r="I274" s="4">
        <v>4</v>
      </c>
      <c r="J274" s="4">
        <v>2</v>
      </c>
      <c r="K274" s="4">
        <v>3</v>
      </c>
      <c r="L274" s="6">
        <f t="shared" si="4"/>
        <v>0.6</v>
      </c>
      <c r="M274" s="2" t="s">
        <v>17</v>
      </c>
      <c r="N274" s="2" t="s">
        <v>149</v>
      </c>
    </row>
    <row r="275" spans="1:14" s="5" customFormat="1" x14ac:dyDescent="0.25">
      <c r="A275" s="2" t="s">
        <v>114</v>
      </c>
      <c r="B275" s="2" t="s">
        <v>115</v>
      </c>
      <c r="C275" s="3">
        <v>20000</v>
      </c>
      <c r="D275" s="2" t="s">
        <v>174</v>
      </c>
      <c r="E275" s="2" t="s">
        <v>163</v>
      </c>
      <c r="F275" s="4">
        <v>3</v>
      </c>
      <c r="G275" s="4">
        <v>1</v>
      </c>
      <c r="H275" s="4">
        <v>1</v>
      </c>
      <c r="I275" s="4">
        <v>3</v>
      </c>
      <c r="J275" s="4">
        <v>1</v>
      </c>
      <c r="K275" s="4">
        <v>1</v>
      </c>
      <c r="L275" s="6">
        <f t="shared" si="4"/>
        <v>0.33333333333333331</v>
      </c>
      <c r="M275" s="2" t="s">
        <v>17</v>
      </c>
      <c r="N275" s="2" t="s">
        <v>151</v>
      </c>
    </row>
    <row r="276" spans="1:14" s="5" customFormat="1" x14ac:dyDescent="0.25">
      <c r="A276" s="2" t="s">
        <v>114</v>
      </c>
      <c r="B276" s="2" t="s">
        <v>115</v>
      </c>
      <c r="C276" s="3">
        <v>20000</v>
      </c>
      <c r="D276" s="2" t="s">
        <v>174</v>
      </c>
      <c r="E276" s="2" t="s">
        <v>163</v>
      </c>
      <c r="F276" s="4">
        <v>4</v>
      </c>
      <c r="G276" s="4">
        <v>4</v>
      </c>
      <c r="H276" s="4">
        <v>4</v>
      </c>
      <c r="I276" s="4">
        <v>3</v>
      </c>
      <c r="J276" s="4">
        <v>4</v>
      </c>
      <c r="K276" s="4">
        <v>3</v>
      </c>
      <c r="L276" s="6">
        <f t="shared" si="4"/>
        <v>0.73333333333333328</v>
      </c>
      <c r="M276" s="2" t="s">
        <v>17</v>
      </c>
      <c r="N276" s="2" t="s">
        <v>152</v>
      </c>
    </row>
    <row r="277" spans="1:14" s="5" customFormat="1" x14ac:dyDescent="0.25">
      <c r="A277" s="2" t="s">
        <v>114</v>
      </c>
      <c r="B277" s="2" t="s">
        <v>115</v>
      </c>
      <c r="C277" s="3">
        <v>20000</v>
      </c>
      <c r="D277" s="2" t="s">
        <v>174</v>
      </c>
      <c r="E277" s="2" t="s">
        <v>163</v>
      </c>
      <c r="F277" s="4">
        <v>3</v>
      </c>
      <c r="G277" s="4">
        <v>4</v>
      </c>
      <c r="H277" s="4">
        <v>3</v>
      </c>
      <c r="I277" s="4">
        <v>4</v>
      </c>
      <c r="J277" s="4">
        <v>3</v>
      </c>
      <c r="K277" s="4">
        <v>3</v>
      </c>
      <c r="L277" s="6">
        <f t="shared" si="4"/>
        <v>0.66666666666666663</v>
      </c>
      <c r="M277" s="2" t="s">
        <v>17</v>
      </c>
      <c r="N277" s="2" t="s">
        <v>153</v>
      </c>
    </row>
    <row r="278" spans="1:14" s="5" customFormat="1" x14ac:dyDescent="0.25">
      <c r="A278" s="2" t="s">
        <v>114</v>
      </c>
      <c r="B278" s="2" t="s">
        <v>115</v>
      </c>
      <c r="C278" s="3">
        <v>20000</v>
      </c>
      <c r="D278" s="2" t="s">
        <v>174</v>
      </c>
      <c r="E278" s="2" t="s">
        <v>163</v>
      </c>
      <c r="F278" s="4">
        <v>2</v>
      </c>
      <c r="G278" s="4">
        <v>2</v>
      </c>
      <c r="H278" s="4">
        <v>2</v>
      </c>
      <c r="I278" s="4">
        <v>4</v>
      </c>
      <c r="J278" s="4">
        <v>3</v>
      </c>
      <c r="K278" s="4">
        <v>3</v>
      </c>
      <c r="L278" s="6">
        <f t="shared" si="4"/>
        <v>0.53333333333333333</v>
      </c>
      <c r="M278" s="2" t="s">
        <v>17</v>
      </c>
      <c r="N278" s="2" t="s">
        <v>156</v>
      </c>
    </row>
    <row r="279" spans="1:14" s="5" customFormat="1" x14ac:dyDescent="0.25">
      <c r="A279" s="2" t="s">
        <v>114</v>
      </c>
      <c r="B279" s="2" t="s">
        <v>115</v>
      </c>
      <c r="C279" s="3">
        <v>20000</v>
      </c>
      <c r="D279" s="2" t="s">
        <v>174</v>
      </c>
      <c r="E279" s="2" t="s">
        <v>163</v>
      </c>
      <c r="F279" s="4">
        <v>2</v>
      </c>
      <c r="G279" s="4">
        <v>2</v>
      </c>
      <c r="H279" s="4">
        <v>3</v>
      </c>
      <c r="I279" s="4">
        <v>5</v>
      </c>
      <c r="J279" s="4">
        <v>2</v>
      </c>
      <c r="K279" s="4">
        <v>4</v>
      </c>
      <c r="L279" s="6">
        <f t="shared" si="4"/>
        <v>0.6</v>
      </c>
      <c r="M279" s="2" t="s">
        <v>17</v>
      </c>
      <c r="N279" s="2" t="s">
        <v>157</v>
      </c>
    </row>
    <row r="280" spans="1:14" s="5" customFormat="1" x14ac:dyDescent="0.25">
      <c r="A280" s="2" t="s">
        <v>15</v>
      </c>
      <c r="B280" s="2" t="s">
        <v>16</v>
      </c>
      <c r="C280" s="3">
        <v>30000</v>
      </c>
      <c r="D280" s="2" t="s">
        <v>174</v>
      </c>
      <c r="E280" s="2" t="s">
        <v>165</v>
      </c>
      <c r="F280" s="4">
        <v>4</v>
      </c>
      <c r="G280" s="4">
        <v>4</v>
      </c>
      <c r="H280" s="4">
        <v>4</v>
      </c>
      <c r="I280" s="4">
        <v>4</v>
      </c>
      <c r="J280" s="4">
        <v>5</v>
      </c>
      <c r="K280" s="4">
        <v>4</v>
      </c>
      <c r="L280" s="6">
        <f t="shared" si="4"/>
        <v>0.83333333333333337</v>
      </c>
      <c r="M280" s="2" t="s">
        <v>14</v>
      </c>
      <c r="N280" s="2" t="s">
        <v>149</v>
      </c>
    </row>
    <row r="281" spans="1:14" s="5" customFormat="1" x14ac:dyDescent="0.25">
      <c r="A281" s="2" t="s">
        <v>15</v>
      </c>
      <c r="B281" s="2" t="s">
        <v>16</v>
      </c>
      <c r="C281" s="3">
        <v>30000</v>
      </c>
      <c r="D281" s="2" t="s">
        <v>174</v>
      </c>
      <c r="E281" s="2" t="s">
        <v>165</v>
      </c>
      <c r="F281" s="4">
        <v>3</v>
      </c>
      <c r="G281" s="4">
        <v>4</v>
      </c>
      <c r="H281" s="4">
        <v>4</v>
      </c>
      <c r="I281" s="4">
        <v>4</v>
      </c>
      <c r="J281" s="4">
        <v>3</v>
      </c>
      <c r="K281" s="4">
        <v>4</v>
      </c>
      <c r="L281" s="6">
        <f t="shared" si="4"/>
        <v>0.73333333333333328</v>
      </c>
      <c r="M281" s="2" t="s">
        <v>14</v>
      </c>
      <c r="N281" s="2" t="s">
        <v>150</v>
      </c>
    </row>
    <row r="282" spans="1:14" s="5" customFormat="1" x14ac:dyDescent="0.25">
      <c r="A282" s="2" t="s">
        <v>15</v>
      </c>
      <c r="B282" s="2" t="s">
        <v>16</v>
      </c>
      <c r="C282" s="3">
        <v>30000</v>
      </c>
      <c r="D282" s="2" t="s">
        <v>174</v>
      </c>
      <c r="E282" s="2" t="s">
        <v>165</v>
      </c>
      <c r="F282" s="4">
        <v>5</v>
      </c>
      <c r="G282" s="4">
        <v>5</v>
      </c>
      <c r="H282" s="4">
        <v>5</v>
      </c>
      <c r="I282" s="4">
        <v>5</v>
      </c>
      <c r="J282" s="4">
        <v>5</v>
      </c>
      <c r="K282" s="4">
        <v>5</v>
      </c>
      <c r="L282" s="6">
        <f t="shared" si="4"/>
        <v>1</v>
      </c>
      <c r="M282" s="2" t="s">
        <v>14</v>
      </c>
      <c r="N282" s="2" t="s">
        <v>151</v>
      </c>
    </row>
    <row r="283" spans="1:14" s="5" customFormat="1" x14ac:dyDescent="0.25">
      <c r="A283" s="2" t="s">
        <v>15</v>
      </c>
      <c r="B283" s="2" t="s">
        <v>16</v>
      </c>
      <c r="C283" s="3">
        <v>30000</v>
      </c>
      <c r="D283" s="2" t="s">
        <v>174</v>
      </c>
      <c r="E283" s="2" t="s">
        <v>165</v>
      </c>
      <c r="F283" s="4">
        <v>4</v>
      </c>
      <c r="G283" s="4">
        <v>4</v>
      </c>
      <c r="H283" s="4">
        <v>3</v>
      </c>
      <c r="I283" s="4">
        <v>4</v>
      </c>
      <c r="J283" s="4">
        <v>4</v>
      </c>
      <c r="K283" s="4">
        <v>4</v>
      </c>
      <c r="L283" s="6">
        <f t="shared" si="4"/>
        <v>0.76666666666666672</v>
      </c>
      <c r="M283" s="2" t="s">
        <v>14</v>
      </c>
      <c r="N283" s="2" t="s">
        <v>153</v>
      </c>
    </row>
    <row r="284" spans="1:14" s="5" customFormat="1" x14ac:dyDescent="0.25">
      <c r="A284" s="2" t="s">
        <v>15</v>
      </c>
      <c r="B284" s="2" t="s">
        <v>16</v>
      </c>
      <c r="C284" s="3">
        <v>30000</v>
      </c>
      <c r="D284" s="2" t="s">
        <v>174</v>
      </c>
      <c r="E284" s="2" t="s">
        <v>165</v>
      </c>
      <c r="F284" s="4">
        <v>5</v>
      </c>
      <c r="G284" s="4">
        <v>4</v>
      </c>
      <c r="H284" s="4">
        <v>4</v>
      </c>
      <c r="I284" s="4">
        <v>4</v>
      </c>
      <c r="J284" s="4">
        <v>4</v>
      </c>
      <c r="K284" s="4">
        <v>4</v>
      </c>
      <c r="L284" s="6">
        <f t="shared" si="4"/>
        <v>0.83333333333333337</v>
      </c>
      <c r="M284" s="2" t="s">
        <v>14</v>
      </c>
      <c r="N284" s="2" t="s">
        <v>154</v>
      </c>
    </row>
    <row r="285" spans="1:14" s="5" customFormat="1" x14ac:dyDescent="0.25">
      <c r="A285" s="2" t="s">
        <v>15</v>
      </c>
      <c r="B285" s="2" t="s">
        <v>16</v>
      </c>
      <c r="C285" s="3">
        <v>30000</v>
      </c>
      <c r="D285" s="2" t="s">
        <v>174</v>
      </c>
      <c r="E285" s="2" t="s">
        <v>165</v>
      </c>
      <c r="F285" s="4">
        <v>5</v>
      </c>
      <c r="G285" s="4">
        <v>4</v>
      </c>
      <c r="H285" s="4">
        <v>4</v>
      </c>
      <c r="I285" s="4">
        <v>4</v>
      </c>
      <c r="J285" s="4">
        <v>4</v>
      </c>
      <c r="K285" s="4">
        <v>5</v>
      </c>
      <c r="L285" s="6">
        <f t="shared" si="4"/>
        <v>0.8666666666666667</v>
      </c>
      <c r="M285" s="2" t="s">
        <v>14</v>
      </c>
      <c r="N285" s="2" t="s">
        <v>155</v>
      </c>
    </row>
    <row r="286" spans="1:14" s="5" customFormat="1" x14ac:dyDescent="0.25">
      <c r="A286" s="2" t="s">
        <v>15</v>
      </c>
      <c r="B286" s="2" t="s">
        <v>16</v>
      </c>
      <c r="C286" s="3">
        <v>30000</v>
      </c>
      <c r="D286" s="2" t="s">
        <v>174</v>
      </c>
      <c r="E286" s="2" t="s">
        <v>165</v>
      </c>
      <c r="F286" s="4">
        <v>5</v>
      </c>
      <c r="G286" s="4">
        <v>4</v>
      </c>
      <c r="H286" s="4">
        <v>4</v>
      </c>
      <c r="I286" s="4">
        <v>4</v>
      </c>
      <c r="J286" s="4">
        <v>3</v>
      </c>
      <c r="K286" s="4">
        <v>4</v>
      </c>
      <c r="L286" s="6">
        <f t="shared" si="4"/>
        <v>0.8</v>
      </c>
      <c r="M286" s="2" t="s">
        <v>14</v>
      </c>
      <c r="N286" s="2" t="s">
        <v>156</v>
      </c>
    </row>
    <row r="287" spans="1:14" s="5" customFormat="1" x14ac:dyDescent="0.25">
      <c r="A287" s="2" t="s">
        <v>15</v>
      </c>
      <c r="B287" s="2" t="s">
        <v>16</v>
      </c>
      <c r="C287" s="3">
        <v>30000</v>
      </c>
      <c r="D287" s="2" t="s">
        <v>174</v>
      </c>
      <c r="E287" s="2" t="s">
        <v>165</v>
      </c>
      <c r="F287" s="4">
        <v>5</v>
      </c>
      <c r="G287" s="4">
        <v>4</v>
      </c>
      <c r="H287" s="4">
        <v>4</v>
      </c>
      <c r="I287" s="4">
        <v>5</v>
      </c>
      <c r="J287" s="4">
        <v>5</v>
      </c>
      <c r="K287" s="4">
        <v>4</v>
      </c>
      <c r="L287" s="6">
        <f t="shared" si="4"/>
        <v>0.9</v>
      </c>
      <c r="M287" s="2" t="s">
        <v>14</v>
      </c>
      <c r="N287" s="2" t="s">
        <v>157</v>
      </c>
    </row>
    <row r="288" spans="1:14" s="5" customFormat="1" x14ac:dyDescent="0.25">
      <c r="A288" s="2" t="s">
        <v>15</v>
      </c>
      <c r="B288" s="2" t="s">
        <v>16</v>
      </c>
      <c r="C288" s="3">
        <v>30000</v>
      </c>
      <c r="D288" s="2" t="s">
        <v>174</v>
      </c>
      <c r="E288" s="2" t="s">
        <v>165</v>
      </c>
      <c r="F288" s="4">
        <v>3</v>
      </c>
      <c r="G288" s="4">
        <v>4</v>
      </c>
      <c r="H288" s="4">
        <v>4</v>
      </c>
      <c r="I288" s="4">
        <v>4</v>
      </c>
      <c r="J288" s="4">
        <v>4</v>
      </c>
      <c r="K288" s="4">
        <v>4</v>
      </c>
      <c r="L288" s="6">
        <f t="shared" si="4"/>
        <v>0.76666666666666672</v>
      </c>
      <c r="M288" s="2" t="s">
        <v>17</v>
      </c>
      <c r="N288" s="2" t="s">
        <v>152</v>
      </c>
    </row>
    <row r="289" spans="1:14" s="5" customFormat="1" x14ac:dyDescent="0.25">
      <c r="A289" s="2" t="s">
        <v>104</v>
      </c>
      <c r="B289" s="2" t="s">
        <v>105</v>
      </c>
      <c r="C289" s="3">
        <v>42000</v>
      </c>
      <c r="D289" s="2" t="s">
        <v>174</v>
      </c>
      <c r="E289" s="2" t="s">
        <v>162</v>
      </c>
      <c r="F289" s="4">
        <v>3</v>
      </c>
      <c r="G289" s="4">
        <v>4</v>
      </c>
      <c r="H289" s="4">
        <v>3</v>
      </c>
      <c r="I289" s="4">
        <v>3</v>
      </c>
      <c r="J289" s="4">
        <v>4</v>
      </c>
      <c r="K289" s="4">
        <v>4</v>
      </c>
      <c r="L289" s="6">
        <f t="shared" si="4"/>
        <v>0.7</v>
      </c>
      <c r="M289" s="2" t="s">
        <v>14</v>
      </c>
      <c r="N289" s="2" t="s">
        <v>150</v>
      </c>
    </row>
    <row r="290" spans="1:14" s="5" customFormat="1" x14ac:dyDescent="0.25">
      <c r="A290" s="2" t="s">
        <v>104</v>
      </c>
      <c r="B290" s="2" t="s">
        <v>105</v>
      </c>
      <c r="C290" s="3">
        <v>42000</v>
      </c>
      <c r="D290" s="2" t="s">
        <v>174</v>
      </c>
      <c r="E290" s="2" t="s">
        <v>162</v>
      </c>
      <c r="F290" s="4">
        <v>5</v>
      </c>
      <c r="G290" s="4">
        <v>5</v>
      </c>
      <c r="H290" s="4">
        <v>5</v>
      </c>
      <c r="I290" s="4">
        <v>5</v>
      </c>
      <c r="J290" s="4">
        <v>5</v>
      </c>
      <c r="K290" s="4">
        <v>5</v>
      </c>
      <c r="L290" s="6">
        <f t="shared" si="4"/>
        <v>1</v>
      </c>
      <c r="M290" s="2" t="s">
        <v>14</v>
      </c>
      <c r="N290" s="2" t="s">
        <v>151</v>
      </c>
    </row>
    <row r="291" spans="1:14" s="5" customFormat="1" x14ac:dyDescent="0.25">
      <c r="A291" s="2" t="s">
        <v>104</v>
      </c>
      <c r="B291" s="2" t="s">
        <v>105</v>
      </c>
      <c r="C291" s="3">
        <v>42000</v>
      </c>
      <c r="D291" s="2" t="s">
        <v>174</v>
      </c>
      <c r="E291" s="2" t="s">
        <v>162</v>
      </c>
      <c r="F291" s="4">
        <v>4</v>
      </c>
      <c r="G291" s="4">
        <v>4</v>
      </c>
      <c r="H291" s="4">
        <v>4</v>
      </c>
      <c r="I291" s="4">
        <v>4</v>
      </c>
      <c r="J291" s="4">
        <v>4</v>
      </c>
      <c r="K291" s="4">
        <v>4</v>
      </c>
      <c r="L291" s="6">
        <f t="shared" si="4"/>
        <v>0.8</v>
      </c>
      <c r="M291" s="2" t="s">
        <v>14</v>
      </c>
      <c r="N291" s="2" t="s">
        <v>152</v>
      </c>
    </row>
    <row r="292" spans="1:14" s="5" customFormat="1" x14ac:dyDescent="0.25">
      <c r="A292" s="2" t="s">
        <v>104</v>
      </c>
      <c r="B292" s="2" t="s">
        <v>105</v>
      </c>
      <c r="C292" s="3">
        <v>42000</v>
      </c>
      <c r="D292" s="2" t="s">
        <v>174</v>
      </c>
      <c r="E292" s="2" t="s">
        <v>162</v>
      </c>
      <c r="F292" s="4">
        <v>4</v>
      </c>
      <c r="G292" s="4">
        <v>3</v>
      </c>
      <c r="H292" s="4">
        <v>3</v>
      </c>
      <c r="I292" s="4">
        <v>4</v>
      </c>
      <c r="J292" s="4">
        <v>4</v>
      </c>
      <c r="K292" s="4">
        <v>4</v>
      </c>
      <c r="L292" s="6">
        <f t="shared" si="4"/>
        <v>0.73333333333333328</v>
      </c>
      <c r="M292" s="2" t="s">
        <v>14</v>
      </c>
      <c r="N292" s="2" t="s">
        <v>153</v>
      </c>
    </row>
    <row r="293" spans="1:14" s="5" customFormat="1" x14ac:dyDescent="0.25">
      <c r="A293" s="2" t="s">
        <v>104</v>
      </c>
      <c r="B293" s="2" t="s">
        <v>105</v>
      </c>
      <c r="C293" s="3">
        <v>42000</v>
      </c>
      <c r="D293" s="2" t="s">
        <v>174</v>
      </c>
      <c r="E293" s="2" t="s">
        <v>162</v>
      </c>
      <c r="F293" s="4">
        <v>4</v>
      </c>
      <c r="G293" s="4">
        <v>4</v>
      </c>
      <c r="H293" s="4">
        <v>4</v>
      </c>
      <c r="I293" s="4">
        <v>4</v>
      </c>
      <c r="J293" s="4">
        <v>4</v>
      </c>
      <c r="K293" s="4">
        <v>4</v>
      </c>
      <c r="L293" s="6">
        <f t="shared" si="4"/>
        <v>0.8</v>
      </c>
      <c r="M293" s="2" t="s">
        <v>14</v>
      </c>
      <c r="N293" s="2" t="s">
        <v>154</v>
      </c>
    </row>
    <row r="294" spans="1:14" s="5" customFormat="1" x14ac:dyDescent="0.25">
      <c r="A294" s="2" t="s">
        <v>104</v>
      </c>
      <c r="B294" s="2" t="s">
        <v>105</v>
      </c>
      <c r="C294" s="3">
        <v>42000</v>
      </c>
      <c r="D294" s="2" t="s">
        <v>174</v>
      </c>
      <c r="E294" s="2" t="s">
        <v>162</v>
      </c>
      <c r="F294" s="4">
        <v>4</v>
      </c>
      <c r="G294" s="4">
        <v>3</v>
      </c>
      <c r="H294" s="4">
        <v>3</v>
      </c>
      <c r="I294" s="4">
        <v>4</v>
      </c>
      <c r="J294" s="4">
        <v>4</v>
      </c>
      <c r="K294" s="4">
        <v>4</v>
      </c>
      <c r="L294" s="6">
        <f t="shared" si="4"/>
        <v>0.73333333333333328</v>
      </c>
      <c r="M294" s="2" t="s">
        <v>14</v>
      </c>
      <c r="N294" s="2" t="s">
        <v>155</v>
      </c>
    </row>
    <row r="295" spans="1:14" s="5" customFormat="1" x14ac:dyDescent="0.25">
      <c r="A295" s="2" t="s">
        <v>104</v>
      </c>
      <c r="B295" s="2" t="s">
        <v>105</v>
      </c>
      <c r="C295" s="3">
        <v>42000</v>
      </c>
      <c r="D295" s="2" t="s">
        <v>174</v>
      </c>
      <c r="E295" s="2" t="s">
        <v>162</v>
      </c>
      <c r="F295" s="4">
        <v>4</v>
      </c>
      <c r="G295" s="4">
        <v>3</v>
      </c>
      <c r="H295" s="4">
        <v>4</v>
      </c>
      <c r="I295" s="4">
        <v>5</v>
      </c>
      <c r="J295" s="4">
        <v>5</v>
      </c>
      <c r="K295" s="4">
        <v>4</v>
      </c>
      <c r="L295" s="6">
        <f t="shared" si="4"/>
        <v>0.83333333333333337</v>
      </c>
      <c r="M295" s="2" t="s">
        <v>17</v>
      </c>
      <c r="N295" s="2" t="s">
        <v>149</v>
      </c>
    </row>
    <row r="296" spans="1:14" s="5" customFormat="1" x14ac:dyDescent="0.25">
      <c r="A296" s="2" t="s">
        <v>104</v>
      </c>
      <c r="B296" s="2" t="s">
        <v>105</v>
      </c>
      <c r="C296" s="3">
        <v>42000</v>
      </c>
      <c r="D296" s="2" t="s">
        <v>174</v>
      </c>
      <c r="E296" s="2" t="s">
        <v>162</v>
      </c>
      <c r="F296" s="4">
        <v>3</v>
      </c>
      <c r="G296" s="4">
        <v>2</v>
      </c>
      <c r="H296" s="4">
        <v>3</v>
      </c>
      <c r="I296" s="4">
        <v>4</v>
      </c>
      <c r="J296" s="4">
        <v>4</v>
      </c>
      <c r="K296" s="4">
        <v>4</v>
      </c>
      <c r="L296" s="6">
        <f t="shared" si="4"/>
        <v>0.66666666666666663</v>
      </c>
      <c r="M296" s="2" t="s">
        <v>17</v>
      </c>
      <c r="N296" s="2" t="s">
        <v>156</v>
      </c>
    </row>
    <row r="297" spans="1:14" s="5" customFormat="1" x14ac:dyDescent="0.25">
      <c r="A297" s="2" t="s">
        <v>104</v>
      </c>
      <c r="B297" s="2" t="s">
        <v>105</v>
      </c>
      <c r="C297" s="3">
        <v>42000</v>
      </c>
      <c r="D297" s="2" t="s">
        <v>174</v>
      </c>
      <c r="E297" s="2" t="s">
        <v>162</v>
      </c>
      <c r="F297" s="4">
        <v>4</v>
      </c>
      <c r="G297" s="4">
        <v>1</v>
      </c>
      <c r="H297" s="4">
        <v>2</v>
      </c>
      <c r="I297" s="4">
        <v>4</v>
      </c>
      <c r="J297" s="4">
        <v>3</v>
      </c>
      <c r="K297" s="4">
        <v>3</v>
      </c>
      <c r="L297" s="6">
        <f t="shared" si="4"/>
        <v>0.56666666666666665</v>
      </c>
      <c r="M297" s="2" t="s">
        <v>17</v>
      </c>
      <c r="N297" s="2" t="s">
        <v>157</v>
      </c>
    </row>
    <row r="298" spans="1:14" s="5" customFormat="1" x14ac:dyDescent="0.25">
      <c r="A298" s="2" t="s">
        <v>96</v>
      </c>
      <c r="B298" s="2" t="s">
        <v>97</v>
      </c>
      <c r="C298" s="3">
        <v>60000</v>
      </c>
      <c r="D298" s="2" t="s">
        <v>174</v>
      </c>
      <c r="E298" s="2" t="s">
        <v>165</v>
      </c>
      <c r="F298" s="4">
        <v>5</v>
      </c>
      <c r="G298" s="4">
        <v>4</v>
      </c>
      <c r="H298" s="4">
        <v>5</v>
      </c>
      <c r="I298" s="4">
        <v>4</v>
      </c>
      <c r="J298" s="4">
        <v>4</v>
      </c>
      <c r="K298" s="4">
        <v>3</v>
      </c>
      <c r="L298" s="6">
        <f t="shared" si="4"/>
        <v>0.83333333333333337</v>
      </c>
      <c r="M298" s="2" t="s">
        <v>14</v>
      </c>
      <c r="N298" s="2" t="s">
        <v>149</v>
      </c>
    </row>
    <row r="299" spans="1:14" s="5" customFormat="1" x14ac:dyDescent="0.25">
      <c r="A299" s="2" t="s">
        <v>96</v>
      </c>
      <c r="B299" s="2" t="s">
        <v>97</v>
      </c>
      <c r="C299" s="3">
        <v>60000</v>
      </c>
      <c r="D299" s="2" t="s">
        <v>174</v>
      </c>
      <c r="E299" s="2" t="s">
        <v>165</v>
      </c>
      <c r="F299" s="4">
        <v>5</v>
      </c>
      <c r="G299" s="4">
        <v>4</v>
      </c>
      <c r="H299" s="4">
        <v>4</v>
      </c>
      <c r="I299" s="4">
        <v>4</v>
      </c>
      <c r="J299" s="4">
        <v>4</v>
      </c>
      <c r="K299" s="4">
        <v>5</v>
      </c>
      <c r="L299" s="6">
        <f t="shared" si="4"/>
        <v>0.8666666666666667</v>
      </c>
      <c r="M299" s="2" t="s">
        <v>14</v>
      </c>
      <c r="N299" s="2" t="s">
        <v>150</v>
      </c>
    </row>
    <row r="300" spans="1:14" s="5" customFormat="1" x14ac:dyDescent="0.25">
      <c r="A300" s="2" t="s">
        <v>96</v>
      </c>
      <c r="B300" s="2" t="s">
        <v>97</v>
      </c>
      <c r="C300" s="3">
        <v>60000</v>
      </c>
      <c r="D300" s="2" t="s">
        <v>174</v>
      </c>
      <c r="E300" s="2" t="s">
        <v>165</v>
      </c>
      <c r="F300" s="4">
        <v>5</v>
      </c>
      <c r="G300" s="4">
        <v>5</v>
      </c>
      <c r="H300" s="4">
        <v>5</v>
      </c>
      <c r="I300" s="4">
        <v>5</v>
      </c>
      <c r="J300" s="4">
        <v>5</v>
      </c>
      <c r="K300" s="4">
        <v>5</v>
      </c>
      <c r="L300" s="6">
        <f t="shared" si="4"/>
        <v>1</v>
      </c>
      <c r="M300" s="2" t="s">
        <v>14</v>
      </c>
      <c r="N300" s="2" t="s">
        <v>151</v>
      </c>
    </row>
    <row r="301" spans="1:14" s="5" customFormat="1" x14ac:dyDescent="0.25">
      <c r="A301" s="2" t="s">
        <v>96</v>
      </c>
      <c r="B301" s="2" t="s">
        <v>97</v>
      </c>
      <c r="C301" s="3">
        <v>60000</v>
      </c>
      <c r="D301" s="2" t="s">
        <v>174</v>
      </c>
      <c r="E301" s="2" t="s">
        <v>165</v>
      </c>
      <c r="F301" s="4">
        <v>4</v>
      </c>
      <c r="G301" s="4">
        <v>4</v>
      </c>
      <c r="H301" s="4">
        <v>4</v>
      </c>
      <c r="I301" s="4">
        <v>5</v>
      </c>
      <c r="J301" s="4">
        <v>4</v>
      </c>
      <c r="K301" s="4">
        <v>4</v>
      </c>
      <c r="L301" s="6">
        <f t="shared" si="4"/>
        <v>0.83333333333333337</v>
      </c>
      <c r="M301" s="2" t="s">
        <v>14</v>
      </c>
      <c r="N301" s="2" t="s">
        <v>152</v>
      </c>
    </row>
    <row r="302" spans="1:14" s="5" customFormat="1" x14ac:dyDescent="0.25">
      <c r="A302" s="2" t="s">
        <v>96</v>
      </c>
      <c r="B302" s="2" t="s">
        <v>97</v>
      </c>
      <c r="C302" s="3">
        <v>60000</v>
      </c>
      <c r="D302" s="2" t="s">
        <v>174</v>
      </c>
      <c r="E302" s="2" t="s">
        <v>165</v>
      </c>
      <c r="F302" s="4">
        <v>5</v>
      </c>
      <c r="G302" s="4">
        <v>4</v>
      </c>
      <c r="H302" s="4">
        <v>4</v>
      </c>
      <c r="I302" s="4">
        <v>4</v>
      </c>
      <c r="J302" s="4">
        <v>4</v>
      </c>
      <c r="K302" s="4">
        <v>4</v>
      </c>
      <c r="L302" s="6">
        <f t="shared" si="4"/>
        <v>0.83333333333333337</v>
      </c>
      <c r="M302" s="2" t="s">
        <v>14</v>
      </c>
      <c r="N302" s="2" t="s">
        <v>153</v>
      </c>
    </row>
    <row r="303" spans="1:14" s="5" customFormat="1" x14ac:dyDescent="0.25">
      <c r="A303" s="2" t="s">
        <v>96</v>
      </c>
      <c r="B303" s="2" t="s">
        <v>97</v>
      </c>
      <c r="C303" s="3">
        <v>60000</v>
      </c>
      <c r="D303" s="2" t="s">
        <v>174</v>
      </c>
      <c r="E303" s="2" t="s">
        <v>165</v>
      </c>
      <c r="F303" s="4">
        <v>5</v>
      </c>
      <c r="G303" s="4">
        <v>5</v>
      </c>
      <c r="H303" s="4">
        <v>5</v>
      </c>
      <c r="I303" s="4">
        <v>5</v>
      </c>
      <c r="J303" s="4">
        <v>5</v>
      </c>
      <c r="K303" s="4">
        <v>5</v>
      </c>
      <c r="L303" s="6">
        <f t="shared" si="4"/>
        <v>1</v>
      </c>
      <c r="M303" s="2" t="s">
        <v>14</v>
      </c>
      <c r="N303" s="2" t="s">
        <v>154</v>
      </c>
    </row>
    <row r="304" spans="1:14" s="5" customFormat="1" x14ac:dyDescent="0.25">
      <c r="A304" s="2" t="s">
        <v>96</v>
      </c>
      <c r="B304" s="2" t="s">
        <v>97</v>
      </c>
      <c r="C304" s="3">
        <v>60000</v>
      </c>
      <c r="D304" s="2" t="s">
        <v>174</v>
      </c>
      <c r="E304" s="2" t="s">
        <v>165</v>
      </c>
      <c r="F304" s="4">
        <v>5</v>
      </c>
      <c r="G304" s="4">
        <v>4</v>
      </c>
      <c r="H304" s="4">
        <v>4</v>
      </c>
      <c r="I304" s="4">
        <v>4</v>
      </c>
      <c r="J304" s="4">
        <v>4</v>
      </c>
      <c r="K304" s="4">
        <v>4</v>
      </c>
      <c r="L304" s="6">
        <f t="shared" si="4"/>
        <v>0.83333333333333337</v>
      </c>
      <c r="M304" s="2" t="s">
        <v>14</v>
      </c>
      <c r="N304" s="2" t="s">
        <v>155</v>
      </c>
    </row>
    <row r="305" spans="1:14" s="5" customFormat="1" x14ac:dyDescent="0.25">
      <c r="A305" s="2" t="s">
        <v>96</v>
      </c>
      <c r="B305" s="2" t="s">
        <v>97</v>
      </c>
      <c r="C305" s="3">
        <v>60000</v>
      </c>
      <c r="D305" s="2" t="s">
        <v>174</v>
      </c>
      <c r="E305" s="2" t="s">
        <v>165</v>
      </c>
      <c r="F305" s="4">
        <v>5</v>
      </c>
      <c r="G305" s="4">
        <v>4</v>
      </c>
      <c r="H305" s="4">
        <v>5</v>
      </c>
      <c r="I305" s="4">
        <v>4</v>
      </c>
      <c r="J305" s="4">
        <v>4</v>
      </c>
      <c r="K305" s="4">
        <v>4</v>
      </c>
      <c r="L305" s="6">
        <f t="shared" si="4"/>
        <v>0.8666666666666667</v>
      </c>
      <c r="M305" s="2" t="s">
        <v>14</v>
      </c>
      <c r="N305" s="2" t="s">
        <v>156</v>
      </c>
    </row>
    <row r="306" spans="1:14" s="5" customFormat="1" x14ac:dyDescent="0.25">
      <c r="A306" s="2" t="s">
        <v>96</v>
      </c>
      <c r="B306" s="2" t="s">
        <v>97</v>
      </c>
      <c r="C306" s="3">
        <v>60000</v>
      </c>
      <c r="D306" s="2" t="s">
        <v>174</v>
      </c>
      <c r="E306" s="2" t="s">
        <v>165</v>
      </c>
      <c r="F306" s="4">
        <v>5</v>
      </c>
      <c r="G306" s="4">
        <v>4</v>
      </c>
      <c r="H306" s="4">
        <v>4</v>
      </c>
      <c r="I306" s="4">
        <v>4</v>
      </c>
      <c r="J306" s="4">
        <v>4</v>
      </c>
      <c r="K306" s="4">
        <v>3</v>
      </c>
      <c r="L306" s="6">
        <f t="shared" si="4"/>
        <v>0.8</v>
      </c>
      <c r="M306" s="2" t="s">
        <v>14</v>
      </c>
      <c r="N306" s="2" t="s">
        <v>157</v>
      </c>
    </row>
    <row r="307" spans="1:14" s="5" customFormat="1" x14ac:dyDescent="0.25">
      <c r="A307" s="2" t="s">
        <v>61</v>
      </c>
      <c r="B307" s="2" t="s">
        <v>62</v>
      </c>
      <c r="C307" s="3">
        <v>72000</v>
      </c>
      <c r="D307" s="2" t="s">
        <v>174</v>
      </c>
      <c r="E307" s="2" t="s">
        <v>163</v>
      </c>
      <c r="F307" s="4">
        <v>5</v>
      </c>
      <c r="G307" s="4">
        <v>4</v>
      </c>
      <c r="H307" s="4">
        <v>3</v>
      </c>
      <c r="I307" s="4">
        <v>4</v>
      </c>
      <c r="J307" s="4">
        <v>5</v>
      </c>
      <c r="K307" s="4">
        <v>4</v>
      </c>
      <c r="L307" s="6">
        <f t="shared" si="4"/>
        <v>0.83333333333333337</v>
      </c>
      <c r="M307" s="2" t="s">
        <v>14</v>
      </c>
      <c r="N307" s="2" t="s">
        <v>149</v>
      </c>
    </row>
    <row r="308" spans="1:14" s="5" customFormat="1" x14ac:dyDescent="0.25">
      <c r="A308" s="2" t="s">
        <v>61</v>
      </c>
      <c r="B308" s="2" t="s">
        <v>62</v>
      </c>
      <c r="C308" s="3">
        <v>72000</v>
      </c>
      <c r="D308" s="2" t="s">
        <v>174</v>
      </c>
      <c r="E308" s="2" t="s">
        <v>163</v>
      </c>
      <c r="F308" s="4">
        <v>4</v>
      </c>
      <c r="G308" s="4">
        <v>3</v>
      </c>
      <c r="H308" s="4">
        <v>3</v>
      </c>
      <c r="I308" s="4">
        <v>4</v>
      </c>
      <c r="J308" s="4">
        <v>5</v>
      </c>
      <c r="K308" s="4">
        <v>4</v>
      </c>
      <c r="L308" s="6">
        <f t="shared" si="4"/>
        <v>0.76666666666666672</v>
      </c>
      <c r="M308" s="2" t="s">
        <v>14</v>
      </c>
      <c r="N308" s="2" t="s">
        <v>150</v>
      </c>
    </row>
    <row r="309" spans="1:14" s="5" customFormat="1" x14ac:dyDescent="0.25">
      <c r="A309" s="2" t="s">
        <v>61</v>
      </c>
      <c r="B309" s="2" t="s">
        <v>62</v>
      </c>
      <c r="C309" s="3">
        <v>72000</v>
      </c>
      <c r="D309" s="2" t="s">
        <v>174</v>
      </c>
      <c r="E309" s="2" t="s">
        <v>163</v>
      </c>
      <c r="F309" s="4">
        <v>5</v>
      </c>
      <c r="G309" s="4">
        <v>5</v>
      </c>
      <c r="H309" s="4">
        <v>5</v>
      </c>
      <c r="I309" s="4">
        <v>5</v>
      </c>
      <c r="J309" s="4">
        <v>5</v>
      </c>
      <c r="K309" s="4">
        <v>5</v>
      </c>
      <c r="L309" s="6">
        <f t="shared" si="4"/>
        <v>1</v>
      </c>
      <c r="M309" s="2" t="s">
        <v>14</v>
      </c>
      <c r="N309" s="2" t="s">
        <v>151</v>
      </c>
    </row>
    <row r="310" spans="1:14" s="5" customFormat="1" x14ac:dyDescent="0.25">
      <c r="A310" s="2" t="s">
        <v>61</v>
      </c>
      <c r="B310" s="2" t="s">
        <v>62</v>
      </c>
      <c r="C310" s="3">
        <v>72000</v>
      </c>
      <c r="D310" s="2" t="s">
        <v>174</v>
      </c>
      <c r="E310" s="2" t="s">
        <v>163</v>
      </c>
      <c r="F310" s="4">
        <v>4</v>
      </c>
      <c r="G310" s="4">
        <v>5</v>
      </c>
      <c r="H310" s="4">
        <v>4</v>
      </c>
      <c r="I310" s="4">
        <v>5</v>
      </c>
      <c r="J310" s="4">
        <v>5</v>
      </c>
      <c r="K310" s="4">
        <v>5</v>
      </c>
      <c r="L310" s="6">
        <f t="shared" si="4"/>
        <v>0.93333333333333335</v>
      </c>
      <c r="M310" s="2" t="s">
        <v>14</v>
      </c>
      <c r="N310" s="2" t="s">
        <v>153</v>
      </c>
    </row>
    <row r="311" spans="1:14" s="5" customFormat="1" x14ac:dyDescent="0.25">
      <c r="A311" s="2" t="s">
        <v>61</v>
      </c>
      <c r="B311" s="2" t="s">
        <v>62</v>
      </c>
      <c r="C311" s="3">
        <v>72000</v>
      </c>
      <c r="D311" s="2" t="s">
        <v>174</v>
      </c>
      <c r="E311" s="2" t="s">
        <v>163</v>
      </c>
      <c r="F311" s="4">
        <v>3</v>
      </c>
      <c r="G311" s="4">
        <v>2</v>
      </c>
      <c r="H311" s="4">
        <v>4</v>
      </c>
      <c r="I311" s="4">
        <v>3</v>
      </c>
      <c r="J311" s="4">
        <v>3</v>
      </c>
      <c r="K311" s="4">
        <v>4</v>
      </c>
      <c r="L311" s="6">
        <f t="shared" si="4"/>
        <v>0.6333333333333333</v>
      </c>
      <c r="M311" s="2" t="s">
        <v>14</v>
      </c>
      <c r="N311" s="2" t="s">
        <v>154</v>
      </c>
    </row>
    <row r="312" spans="1:14" s="5" customFormat="1" x14ac:dyDescent="0.25">
      <c r="A312" s="2" t="s">
        <v>61</v>
      </c>
      <c r="B312" s="2" t="s">
        <v>62</v>
      </c>
      <c r="C312" s="3">
        <v>72000</v>
      </c>
      <c r="D312" s="2" t="s">
        <v>174</v>
      </c>
      <c r="E312" s="2" t="s">
        <v>163</v>
      </c>
      <c r="F312" s="4">
        <v>4</v>
      </c>
      <c r="G312" s="4">
        <v>4</v>
      </c>
      <c r="H312" s="4">
        <v>4</v>
      </c>
      <c r="I312" s="4">
        <v>4</v>
      </c>
      <c r="J312" s="4">
        <v>4</v>
      </c>
      <c r="K312" s="4">
        <v>4</v>
      </c>
      <c r="L312" s="6">
        <f t="shared" si="4"/>
        <v>0.8</v>
      </c>
      <c r="M312" s="2" t="s">
        <v>14</v>
      </c>
      <c r="N312" s="2" t="s">
        <v>155</v>
      </c>
    </row>
    <row r="313" spans="1:14" s="5" customFormat="1" x14ac:dyDescent="0.25">
      <c r="A313" s="2" t="s">
        <v>61</v>
      </c>
      <c r="B313" s="2" t="s">
        <v>62</v>
      </c>
      <c r="C313" s="3">
        <v>72000</v>
      </c>
      <c r="D313" s="2" t="s">
        <v>174</v>
      </c>
      <c r="E313" s="2" t="s">
        <v>163</v>
      </c>
      <c r="F313" s="4">
        <v>4</v>
      </c>
      <c r="G313" s="4">
        <v>4</v>
      </c>
      <c r="H313" s="4">
        <v>4</v>
      </c>
      <c r="I313" s="4">
        <v>4</v>
      </c>
      <c r="J313" s="4">
        <v>4</v>
      </c>
      <c r="K313" s="4">
        <v>3</v>
      </c>
      <c r="L313" s="6">
        <f t="shared" si="4"/>
        <v>0.76666666666666672</v>
      </c>
      <c r="M313" s="2" t="s">
        <v>14</v>
      </c>
      <c r="N313" s="2" t="s">
        <v>156</v>
      </c>
    </row>
    <row r="314" spans="1:14" s="5" customFormat="1" x14ac:dyDescent="0.25">
      <c r="A314" s="2" t="s">
        <v>61</v>
      </c>
      <c r="B314" s="2" t="s">
        <v>62</v>
      </c>
      <c r="C314" s="3">
        <v>72000</v>
      </c>
      <c r="D314" s="2" t="s">
        <v>174</v>
      </c>
      <c r="E314" s="2" t="s">
        <v>163</v>
      </c>
      <c r="F314" s="4">
        <v>3</v>
      </c>
      <c r="G314" s="4">
        <v>4</v>
      </c>
      <c r="H314" s="4">
        <v>4</v>
      </c>
      <c r="I314" s="4">
        <v>4</v>
      </c>
      <c r="J314" s="4">
        <v>4</v>
      </c>
      <c r="K314" s="4">
        <v>3</v>
      </c>
      <c r="L314" s="6">
        <f t="shared" si="4"/>
        <v>0.73333333333333328</v>
      </c>
      <c r="M314" s="2" t="s">
        <v>17</v>
      </c>
      <c r="N314" s="2" t="s">
        <v>152</v>
      </c>
    </row>
    <row r="315" spans="1:14" s="5" customFormat="1" x14ac:dyDescent="0.25">
      <c r="A315" s="2" t="s">
        <v>61</v>
      </c>
      <c r="B315" s="2" t="s">
        <v>62</v>
      </c>
      <c r="C315" s="3">
        <v>72000</v>
      </c>
      <c r="D315" s="2" t="s">
        <v>174</v>
      </c>
      <c r="E315" s="2" t="s">
        <v>163</v>
      </c>
      <c r="F315" s="4">
        <v>4</v>
      </c>
      <c r="G315" s="4">
        <v>2</v>
      </c>
      <c r="H315" s="4">
        <v>3</v>
      </c>
      <c r="I315" s="4">
        <v>4</v>
      </c>
      <c r="J315" s="4">
        <v>4</v>
      </c>
      <c r="K315" s="4">
        <v>3</v>
      </c>
      <c r="L315" s="6">
        <f t="shared" si="4"/>
        <v>0.66666666666666663</v>
      </c>
      <c r="M315" s="2" t="s">
        <v>17</v>
      </c>
      <c r="N315" s="2" t="s">
        <v>157</v>
      </c>
    </row>
    <row r="316" spans="1:14" s="5" customFormat="1" x14ac:dyDescent="0.25">
      <c r="A316" s="2" t="s">
        <v>108</v>
      </c>
      <c r="B316" s="2" t="s">
        <v>109</v>
      </c>
      <c r="C316" s="3">
        <v>5000</v>
      </c>
      <c r="D316" s="2" t="s">
        <v>174</v>
      </c>
      <c r="E316" s="2" t="s">
        <v>159</v>
      </c>
      <c r="F316" s="4">
        <v>5</v>
      </c>
      <c r="G316" s="4">
        <v>3</v>
      </c>
      <c r="H316" s="4">
        <v>3</v>
      </c>
      <c r="I316" s="4">
        <v>4</v>
      </c>
      <c r="J316" s="4">
        <v>5</v>
      </c>
      <c r="K316" s="4">
        <v>5</v>
      </c>
      <c r="L316" s="6">
        <f t="shared" si="4"/>
        <v>0.83333333333333337</v>
      </c>
      <c r="M316" s="2" t="s">
        <v>14</v>
      </c>
      <c r="N316" s="2" t="s">
        <v>150</v>
      </c>
    </row>
    <row r="317" spans="1:14" s="5" customFormat="1" x14ac:dyDescent="0.25">
      <c r="A317" s="2" t="s">
        <v>108</v>
      </c>
      <c r="B317" s="2" t="s">
        <v>109</v>
      </c>
      <c r="C317" s="3">
        <v>5000</v>
      </c>
      <c r="D317" s="2" t="s">
        <v>174</v>
      </c>
      <c r="E317" s="2" t="s">
        <v>159</v>
      </c>
      <c r="F317" s="4">
        <v>4</v>
      </c>
      <c r="G317" s="4">
        <v>5</v>
      </c>
      <c r="H317" s="4">
        <v>5</v>
      </c>
      <c r="I317" s="4">
        <v>5</v>
      </c>
      <c r="J317" s="4">
        <v>5</v>
      </c>
      <c r="K317" s="4">
        <v>5</v>
      </c>
      <c r="L317" s="6">
        <f t="shared" si="4"/>
        <v>0.96666666666666667</v>
      </c>
      <c r="M317" s="2" t="s">
        <v>14</v>
      </c>
      <c r="N317" s="2" t="s">
        <v>151</v>
      </c>
    </row>
    <row r="318" spans="1:14" s="5" customFormat="1" x14ac:dyDescent="0.25">
      <c r="A318" s="2" t="s">
        <v>108</v>
      </c>
      <c r="B318" s="2" t="s">
        <v>109</v>
      </c>
      <c r="C318" s="3">
        <v>5000</v>
      </c>
      <c r="D318" s="2" t="s">
        <v>174</v>
      </c>
      <c r="E318" s="2" t="s">
        <v>159</v>
      </c>
      <c r="F318" s="4">
        <v>4</v>
      </c>
      <c r="G318" s="4">
        <v>4</v>
      </c>
      <c r="H318" s="4">
        <v>4</v>
      </c>
      <c r="I318" s="4">
        <v>4</v>
      </c>
      <c r="J318" s="4">
        <v>4</v>
      </c>
      <c r="K318" s="4">
        <v>4</v>
      </c>
      <c r="L318" s="6">
        <f t="shared" si="4"/>
        <v>0.8</v>
      </c>
      <c r="M318" s="2" t="s">
        <v>14</v>
      </c>
      <c r="N318" s="2" t="s">
        <v>152</v>
      </c>
    </row>
    <row r="319" spans="1:14" s="5" customFormat="1" x14ac:dyDescent="0.25">
      <c r="A319" s="2" t="s">
        <v>108</v>
      </c>
      <c r="B319" s="2" t="s">
        <v>109</v>
      </c>
      <c r="C319" s="3">
        <v>5000</v>
      </c>
      <c r="D319" s="2" t="s">
        <v>174</v>
      </c>
      <c r="E319" s="2" t="s">
        <v>159</v>
      </c>
      <c r="F319" s="4">
        <v>4</v>
      </c>
      <c r="G319" s="4">
        <v>4</v>
      </c>
      <c r="H319" s="4">
        <v>4</v>
      </c>
      <c r="I319" s="4">
        <v>5</v>
      </c>
      <c r="J319" s="4">
        <v>5</v>
      </c>
      <c r="K319" s="4">
        <v>3</v>
      </c>
      <c r="L319" s="6">
        <f t="shared" si="4"/>
        <v>0.83333333333333337</v>
      </c>
      <c r="M319" s="2" t="s">
        <v>14</v>
      </c>
      <c r="N319" s="2" t="s">
        <v>153</v>
      </c>
    </row>
    <row r="320" spans="1:14" s="5" customFormat="1" x14ac:dyDescent="0.25">
      <c r="A320" s="2" t="s">
        <v>108</v>
      </c>
      <c r="B320" s="2" t="s">
        <v>109</v>
      </c>
      <c r="C320" s="3">
        <v>5000</v>
      </c>
      <c r="D320" s="2" t="s">
        <v>174</v>
      </c>
      <c r="E320" s="2" t="s">
        <v>159</v>
      </c>
      <c r="F320" s="4">
        <v>5</v>
      </c>
      <c r="G320" s="4">
        <v>5</v>
      </c>
      <c r="H320" s="4">
        <v>5</v>
      </c>
      <c r="I320" s="4">
        <v>5</v>
      </c>
      <c r="J320" s="4">
        <v>5</v>
      </c>
      <c r="K320" s="4">
        <v>4</v>
      </c>
      <c r="L320" s="6">
        <f t="shared" si="4"/>
        <v>0.96666666666666667</v>
      </c>
      <c r="M320" s="2" t="s">
        <v>14</v>
      </c>
      <c r="N320" s="2" t="s">
        <v>154</v>
      </c>
    </row>
    <row r="321" spans="1:14" s="5" customFormat="1" x14ac:dyDescent="0.25">
      <c r="A321" s="2" t="s">
        <v>108</v>
      </c>
      <c r="B321" s="2" t="s">
        <v>109</v>
      </c>
      <c r="C321" s="3">
        <v>5000</v>
      </c>
      <c r="D321" s="2" t="s">
        <v>174</v>
      </c>
      <c r="E321" s="2" t="s">
        <v>159</v>
      </c>
      <c r="F321" s="4">
        <v>3</v>
      </c>
      <c r="G321" s="4">
        <v>4</v>
      </c>
      <c r="H321" s="4">
        <v>3</v>
      </c>
      <c r="I321" s="4">
        <v>4</v>
      </c>
      <c r="J321" s="4">
        <v>2</v>
      </c>
      <c r="K321" s="4">
        <v>3</v>
      </c>
      <c r="L321" s="6">
        <f t="shared" si="4"/>
        <v>0.6333333333333333</v>
      </c>
      <c r="M321" s="2" t="s">
        <v>14</v>
      </c>
      <c r="N321" s="2" t="s">
        <v>155</v>
      </c>
    </row>
    <row r="322" spans="1:14" s="5" customFormat="1" x14ac:dyDescent="0.25">
      <c r="A322" s="2" t="s">
        <v>108</v>
      </c>
      <c r="B322" s="2" t="s">
        <v>109</v>
      </c>
      <c r="C322" s="3">
        <v>5000</v>
      </c>
      <c r="D322" s="2" t="s">
        <v>174</v>
      </c>
      <c r="E322" s="2" t="s">
        <v>159</v>
      </c>
      <c r="F322" s="4">
        <v>4</v>
      </c>
      <c r="G322" s="4">
        <v>5</v>
      </c>
      <c r="H322" s="4">
        <v>3</v>
      </c>
      <c r="I322" s="4">
        <v>5</v>
      </c>
      <c r="J322" s="4">
        <v>5</v>
      </c>
      <c r="K322" s="4">
        <v>4</v>
      </c>
      <c r="L322" s="6">
        <f t="shared" ref="L322:L385" si="5">SUM(F322:K322)/30</f>
        <v>0.8666666666666667</v>
      </c>
      <c r="M322" s="2" t="s">
        <v>14</v>
      </c>
      <c r="N322" s="2" t="s">
        <v>156</v>
      </c>
    </row>
    <row r="323" spans="1:14" s="5" customFormat="1" x14ac:dyDescent="0.25">
      <c r="A323" s="2" t="s">
        <v>108</v>
      </c>
      <c r="B323" s="2" t="s">
        <v>109</v>
      </c>
      <c r="C323" s="3">
        <v>5000</v>
      </c>
      <c r="D323" s="2" t="s">
        <v>174</v>
      </c>
      <c r="E323" s="2" t="s">
        <v>159</v>
      </c>
      <c r="F323" s="4">
        <v>4</v>
      </c>
      <c r="G323" s="4">
        <v>3</v>
      </c>
      <c r="H323" s="4">
        <v>3</v>
      </c>
      <c r="I323" s="4">
        <v>4</v>
      </c>
      <c r="J323" s="4">
        <v>4</v>
      </c>
      <c r="K323" s="4">
        <v>2</v>
      </c>
      <c r="L323" s="6">
        <f t="shared" si="5"/>
        <v>0.66666666666666663</v>
      </c>
      <c r="M323" s="2" t="s">
        <v>17</v>
      </c>
      <c r="N323" s="2" t="s">
        <v>149</v>
      </c>
    </row>
    <row r="324" spans="1:14" s="5" customFormat="1" x14ac:dyDescent="0.25">
      <c r="A324" s="2" t="s">
        <v>108</v>
      </c>
      <c r="B324" s="2" t="s">
        <v>109</v>
      </c>
      <c r="C324" s="3">
        <v>5000</v>
      </c>
      <c r="D324" s="2" t="s">
        <v>174</v>
      </c>
      <c r="E324" s="2" t="s">
        <v>159</v>
      </c>
      <c r="F324" s="4">
        <v>3</v>
      </c>
      <c r="G324" s="4">
        <v>4</v>
      </c>
      <c r="H324" s="4">
        <v>4</v>
      </c>
      <c r="I324" s="4">
        <v>4</v>
      </c>
      <c r="J324" s="4">
        <v>2</v>
      </c>
      <c r="K324" s="4">
        <v>4</v>
      </c>
      <c r="L324" s="6">
        <f t="shared" si="5"/>
        <v>0.7</v>
      </c>
      <c r="M324" s="2" t="s">
        <v>17</v>
      </c>
      <c r="N324" s="2" t="s">
        <v>157</v>
      </c>
    </row>
    <row r="325" spans="1:14" s="5" customFormat="1" x14ac:dyDescent="0.25">
      <c r="A325" s="2" t="s">
        <v>48</v>
      </c>
      <c r="B325" s="2" t="s">
        <v>49</v>
      </c>
      <c r="C325" s="3">
        <v>20000</v>
      </c>
      <c r="D325" s="2" t="s">
        <v>174</v>
      </c>
      <c r="E325" s="2" t="s">
        <v>159</v>
      </c>
      <c r="F325" s="4">
        <v>5</v>
      </c>
      <c r="G325" s="4">
        <v>5</v>
      </c>
      <c r="H325" s="4">
        <v>5</v>
      </c>
      <c r="I325" s="4">
        <v>4</v>
      </c>
      <c r="J325" s="4">
        <v>4</v>
      </c>
      <c r="K325" s="4">
        <v>5</v>
      </c>
      <c r="L325" s="6">
        <f t="shared" si="5"/>
        <v>0.93333333333333335</v>
      </c>
      <c r="M325" s="2" t="s">
        <v>14</v>
      </c>
      <c r="N325" s="2" t="s">
        <v>149</v>
      </c>
    </row>
    <row r="326" spans="1:14" s="5" customFormat="1" x14ac:dyDescent="0.25">
      <c r="A326" s="2" t="s">
        <v>48</v>
      </c>
      <c r="B326" s="2" t="s">
        <v>49</v>
      </c>
      <c r="C326" s="3">
        <v>20000</v>
      </c>
      <c r="D326" s="2" t="s">
        <v>174</v>
      </c>
      <c r="E326" s="2" t="s">
        <v>159</v>
      </c>
      <c r="F326" s="4">
        <v>5</v>
      </c>
      <c r="G326" s="4">
        <v>5</v>
      </c>
      <c r="H326" s="4">
        <v>5</v>
      </c>
      <c r="I326" s="4">
        <v>4</v>
      </c>
      <c r="J326" s="4">
        <v>5</v>
      </c>
      <c r="K326" s="4">
        <v>4</v>
      </c>
      <c r="L326" s="6">
        <f t="shared" si="5"/>
        <v>0.93333333333333335</v>
      </c>
      <c r="M326" s="2" t="s">
        <v>14</v>
      </c>
      <c r="N326" s="2" t="s">
        <v>150</v>
      </c>
    </row>
    <row r="327" spans="1:14" s="5" customFormat="1" x14ac:dyDescent="0.25">
      <c r="A327" s="2" t="s">
        <v>48</v>
      </c>
      <c r="B327" s="2" t="s">
        <v>49</v>
      </c>
      <c r="C327" s="3">
        <v>20000</v>
      </c>
      <c r="D327" s="2" t="s">
        <v>174</v>
      </c>
      <c r="E327" s="2" t="s">
        <v>159</v>
      </c>
      <c r="F327" s="4">
        <v>5</v>
      </c>
      <c r="G327" s="4">
        <v>5</v>
      </c>
      <c r="H327" s="4">
        <v>5</v>
      </c>
      <c r="I327" s="4">
        <v>5</v>
      </c>
      <c r="J327" s="4">
        <v>5</v>
      </c>
      <c r="K327" s="4">
        <v>5</v>
      </c>
      <c r="L327" s="6">
        <f t="shared" si="5"/>
        <v>1</v>
      </c>
      <c r="M327" s="2" t="s">
        <v>14</v>
      </c>
      <c r="N327" s="2" t="s">
        <v>151</v>
      </c>
    </row>
    <row r="328" spans="1:14" s="5" customFormat="1" x14ac:dyDescent="0.25">
      <c r="A328" s="2" t="s">
        <v>48</v>
      </c>
      <c r="B328" s="2" t="s">
        <v>49</v>
      </c>
      <c r="C328" s="3">
        <v>20000</v>
      </c>
      <c r="D328" s="2" t="s">
        <v>174</v>
      </c>
      <c r="E328" s="2" t="s">
        <v>159</v>
      </c>
      <c r="F328" s="4">
        <v>5</v>
      </c>
      <c r="G328" s="4">
        <v>4</v>
      </c>
      <c r="H328" s="4">
        <v>4</v>
      </c>
      <c r="I328" s="4">
        <v>4</v>
      </c>
      <c r="J328" s="4">
        <v>4</v>
      </c>
      <c r="K328" s="4">
        <v>4</v>
      </c>
      <c r="L328" s="6">
        <f t="shared" si="5"/>
        <v>0.83333333333333337</v>
      </c>
      <c r="M328" s="2" t="s">
        <v>14</v>
      </c>
      <c r="N328" s="2" t="s">
        <v>152</v>
      </c>
    </row>
    <row r="329" spans="1:14" s="5" customFormat="1" x14ac:dyDescent="0.25">
      <c r="A329" s="2" t="s">
        <v>48</v>
      </c>
      <c r="B329" s="2" t="s">
        <v>49</v>
      </c>
      <c r="C329" s="3">
        <v>20000</v>
      </c>
      <c r="D329" s="2" t="s">
        <v>174</v>
      </c>
      <c r="E329" s="2" t="s">
        <v>159</v>
      </c>
      <c r="F329" s="4">
        <v>5</v>
      </c>
      <c r="G329" s="4">
        <v>4</v>
      </c>
      <c r="H329" s="4">
        <v>4</v>
      </c>
      <c r="I329" s="4">
        <v>5</v>
      </c>
      <c r="J329" s="4">
        <v>4</v>
      </c>
      <c r="K329" s="4">
        <v>4</v>
      </c>
      <c r="L329" s="6">
        <f t="shared" si="5"/>
        <v>0.8666666666666667</v>
      </c>
      <c r="M329" s="2" t="s">
        <v>14</v>
      </c>
      <c r="N329" s="2" t="s">
        <v>153</v>
      </c>
    </row>
    <row r="330" spans="1:14" s="5" customFormat="1" x14ac:dyDescent="0.25">
      <c r="A330" s="2" t="s">
        <v>48</v>
      </c>
      <c r="B330" s="2" t="s">
        <v>49</v>
      </c>
      <c r="C330" s="3">
        <v>20000</v>
      </c>
      <c r="D330" s="2" t="s">
        <v>174</v>
      </c>
      <c r="E330" s="2" t="s">
        <v>159</v>
      </c>
      <c r="F330" s="4">
        <v>5</v>
      </c>
      <c r="G330" s="4">
        <v>5</v>
      </c>
      <c r="H330" s="4">
        <v>5</v>
      </c>
      <c r="I330" s="4">
        <v>5</v>
      </c>
      <c r="J330" s="4">
        <v>5</v>
      </c>
      <c r="K330" s="4">
        <v>5</v>
      </c>
      <c r="L330" s="6">
        <f t="shared" si="5"/>
        <v>1</v>
      </c>
      <c r="M330" s="2" t="s">
        <v>14</v>
      </c>
      <c r="N330" s="2" t="s">
        <v>154</v>
      </c>
    </row>
    <row r="331" spans="1:14" s="5" customFormat="1" x14ac:dyDescent="0.25">
      <c r="A331" s="2" t="s">
        <v>48</v>
      </c>
      <c r="B331" s="2" t="s">
        <v>49</v>
      </c>
      <c r="C331" s="3">
        <v>20000</v>
      </c>
      <c r="D331" s="2" t="s">
        <v>174</v>
      </c>
      <c r="E331" s="2" t="s">
        <v>159</v>
      </c>
      <c r="F331" s="4">
        <v>5</v>
      </c>
      <c r="G331" s="4">
        <v>4</v>
      </c>
      <c r="H331" s="4">
        <v>4</v>
      </c>
      <c r="I331" s="4">
        <v>4</v>
      </c>
      <c r="J331" s="4">
        <v>4</v>
      </c>
      <c r="K331" s="4">
        <v>4</v>
      </c>
      <c r="L331" s="6">
        <f t="shared" si="5"/>
        <v>0.83333333333333337</v>
      </c>
      <c r="M331" s="2" t="s">
        <v>14</v>
      </c>
      <c r="N331" s="2" t="s">
        <v>155</v>
      </c>
    </row>
    <row r="332" spans="1:14" s="5" customFormat="1" x14ac:dyDescent="0.25">
      <c r="A332" s="2" t="s">
        <v>48</v>
      </c>
      <c r="B332" s="2" t="s">
        <v>49</v>
      </c>
      <c r="C332" s="3">
        <v>20000</v>
      </c>
      <c r="D332" s="2" t="s">
        <v>174</v>
      </c>
      <c r="E332" s="2" t="s">
        <v>159</v>
      </c>
      <c r="F332" s="4">
        <v>5</v>
      </c>
      <c r="G332" s="4">
        <v>5</v>
      </c>
      <c r="H332" s="4">
        <v>4</v>
      </c>
      <c r="I332" s="4">
        <v>4</v>
      </c>
      <c r="J332" s="4">
        <v>4</v>
      </c>
      <c r="K332" s="4">
        <v>5</v>
      </c>
      <c r="L332" s="6">
        <f t="shared" si="5"/>
        <v>0.9</v>
      </c>
      <c r="M332" s="2" t="s">
        <v>14</v>
      </c>
      <c r="N332" s="2" t="s">
        <v>156</v>
      </c>
    </row>
    <row r="333" spans="1:14" s="5" customFormat="1" x14ac:dyDescent="0.25">
      <c r="A333" s="2" t="s">
        <v>48</v>
      </c>
      <c r="B333" s="2" t="s">
        <v>49</v>
      </c>
      <c r="C333" s="3">
        <v>20000</v>
      </c>
      <c r="D333" s="2" t="s">
        <v>174</v>
      </c>
      <c r="E333" s="2" t="s">
        <v>159</v>
      </c>
      <c r="F333" s="4">
        <v>5</v>
      </c>
      <c r="G333" s="4">
        <v>4</v>
      </c>
      <c r="H333" s="4">
        <v>3</v>
      </c>
      <c r="I333" s="4">
        <v>5</v>
      </c>
      <c r="J333" s="4">
        <v>3</v>
      </c>
      <c r="K333" s="4">
        <v>4</v>
      </c>
      <c r="L333" s="6">
        <f t="shared" si="5"/>
        <v>0.8</v>
      </c>
      <c r="M333" s="2" t="s">
        <v>14</v>
      </c>
      <c r="N333" s="2" t="s">
        <v>157</v>
      </c>
    </row>
    <row r="334" spans="1:14" s="5" customFormat="1" x14ac:dyDescent="0.25">
      <c r="A334" s="2" t="s">
        <v>44</v>
      </c>
      <c r="B334" s="2" t="s">
        <v>45</v>
      </c>
      <c r="C334" s="3">
        <v>40000</v>
      </c>
      <c r="D334" s="2" t="s">
        <v>174</v>
      </c>
      <c r="E334" s="2" t="s">
        <v>166</v>
      </c>
      <c r="F334" s="4">
        <v>5</v>
      </c>
      <c r="G334" s="4">
        <v>3</v>
      </c>
      <c r="H334" s="4">
        <v>3</v>
      </c>
      <c r="I334" s="4">
        <v>3</v>
      </c>
      <c r="J334" s="4">
        <v>4</v>
      </c>
      <c r="K334" s="4">
        <v>3</v>
      </c>
      <c r="L334" s="6">
        <f t="shared" si="5"/>
        <v>0.7</v>
      </c>
      <c r="M334" s="2" t="s">
        <v>14</v>
      </c>
      <c r="N334" s="2" t="s">
        <v>149</v>
      </c>
    </row>
    <row r="335" spans="1:14" s="5" customFormat="1" x14ac:dyDescent="0.25">
      <c r="A335" s="2" t="s">
        <v>44</v>
      </c>
      <c r="B335" s="2" t="s">
        <v>45</v>
      </c>
      <c r="C335" s="3">
        <v>40000</v>
      </c>
      <c r="D335" s="2" t="s">
        <v>174</v>
      </c>
      <c r="E335" s="2" t="s">
        <v>166</v>
      </c>
      <c r="F335" s="4">
        <v>5</v>
      </c>
      <c r="G335" s="4">
        <v>5</v>
      </c>
      <c r="H335" s="4">
        <v>5</v>
      </c>
      <c r="I335" s="4">
        <v>5</v>
      </c>
      <c r="J335" s="4">
        <v>4</v>
      </c>
      <c r="K335" s="4">
        <v>5</v>
      </c>
      <c r="L335" s="6">
        <f t="shared" si="5"/>
        <v>0.96666666666666667</v>
      </c>
      <c r="M335" s="2" t="s">
        <v>14</v>
      </c>
      <c r="N335" s="2" t="s">
        <v>150</v>
      </c>
    </row>
    <row r="336" spans="1:14" s="5" customFormat="1" x14ac:dyDescent="0.25">
      <c r="A336" s="2" t="s">
        <v>44</v>
      </c>
      <c r="B336" s="2" t="s">
        <v>45</v>
      </c>
      <c r="C336" s="3">
        <v>40000</v>
      </c>
      <c r="D336" s="2" t="s">
        <v>174</v>
      </c>
      <c r="E336" s="2" t="s">
        <v>166</v>
      </c>
      <c r="F336" s="4">
        <v>2</v>
      </c>
      <c r="G336" s="4">
        <v>3</v>
      </c>
      <c r="H336" s="4">
        <v>3</v>
      </c>
      <c r="I336" s="4">
        <v>3</v>
      </c>
      <c r="J336" s="4">
        <v>5</v>
      </c>
      <c r="K336" s="4">
        <v>4</v>
      </c>
      <c r="L336" s="6">
        <f t="shared" si="5"/>
        <v>0.66666666666666663</v>
      </c>
      <c r="M336" s="2" t="s">
        <v>14</v>
      </c>
      <c r="N336" s="2" t="s">
        <v>151</v>
      </c>
    </row>
    <row r="337" spans="1:14" s="5" customFormat="1" x14ac:dyDescent="0.25">
      <c r="A337" s="2" t="s">
        <v>44</v>
      </c>
      <c r="B337" s="2" t="s">
        <v>45</v>
      </c>
      <c r="C337" s="3">
        <v>40000</v>
      </c>
      <c r="D337" s="2" t="s">
        <v>174</v>
      </c>
      <c r="E337" s="2" t="s">
        <v>166</v>
      </c>
      <c r="F337" s="4">
        <v>5</v>
      </c>
      <c r="G337" s="4">
        <v>4</v>
      </c>
      <c r="H337" s="4">
        <v>4</v>
      </c>
      <c r="I337" s="4">
        <v>4</v>
      </c>
      <c r="J337" s="4">
        <v>4</v>
      </c>
      <c r="K337" s="4">
        <v>4</v>
      </c>
      <c r="L337" s="6">
        <f t="shared" si="5"/>
        <v>0.83333333333333337</v>
      </c>
      <c r="M337" s="2" t="s">
        <v>14</v>
      </c>
      <c r="N337" s="2" t="s">
        <v>152</v>
      </c>
    </row>
    <row r="338" spans="1:14" s="5" customFormat="1" x14ac:dyDescent="0.25">
      <c r="A338" s="2" t="s">
        <v>44</v>
      </c>
      <c r="B338" s="2" t="s">
        <v>45</v>
      </c>
      <c r="C338" s="3">
        <v>40000</v>
      </c>
      <c r="D338" s="2" t="s">
        <v>174</v>
      </c>
      <c r="E338" s="2" t="s">
        <v>166</v>
      </c>
      <c r="F338" s="4">
        <v>5</v>
      </c>
      <c r="G338" s="4">
        <v>5</v>
      </c>
      <c r="H338" s="4">
        <v>4</v>
      </c>
      <c r="I338" s="4">
        <v>4</v>
      </c>
      <c r="J338" s="4">
        <v>4</v>
      </c>
      <c r="K338" s="4">
        <v>4</v>
      </c>
      <c r="L338" s="6">
        <f t="shared" si="5"/>
        <v>0.8666666666666667</v>
      </c>
      <c r="M338" s="2" t="s">
        <v>14</v>
      </c>
      <c r="N338" s="2" t="s">
        <v>153</v>
      </c>
    </row>
    <row r="339" spans="1:14" s="5" customFormat="1" x14ac:dyDescent="0.25">
      <c r="A339" s="2" t="s">
        <v>44</v>
      </c>
      <c r="B339" s="2" t="s">
        <v>45</v>
      </c>
      <c r="C339" s="3">
        <v>40000</v>
      </c>
      <c r="D339" s="2" t="s">
        <v>174</v>
      </c>
      <c r="E339" s="2" t="s">
        <v>166</v>
      </c>
      <c r="F339" s="4">
        <v>5</v>
      </c>
      <c r="G339" s="4">
        <v>5</v>
      </c>
      <c r="H339" s="4">
        <v>5</v>
      </c>
      <c r="I339" s="4">
        <v>5</v>
      </c>
      <c r="J339" s="4">
        <v>5</v>
      </c>
      <c r="K339" s="4">
        <v>5</v>
      </c>
      <c r="L339" s="6">
        <f t="shared" si="5"/>
        <v>1</v>
      </c>
      <c r="M339" s="2" t="s">
        <v>14</v>
      </c>
      <c r="N339" s="2" t="s">
        <v>154</v>
      </c>
    </row>
    <row r="340" spans="1:14" s="5" customFormat="1" x14ac:dyDescent="0.25">
      <c r="A340" s="2" t="s">
        <v>44</v>
      </c>
      <c r="B340" s="2" t="s">
        <v>45</v>
      </c>
      <c r="C340" s="3">
        <v>40000</v>
      </c>
      <c r="D340" s="2" t="s">
        <v>174</v>
      </c>
      <c r="E340" s="2" t="s">
        <v>166</v>
      </c>
      <c r="F340" s="4">
        <v>4</v>
      </c>
      <c r="G340" s="4">
        <v>4</v>
      </c>
      <c r="H340" s="4">
        <v>4</v>
      </c>
      <c r="I340" s="4">
        <v>4</v>
      </c>
      <c r="J340" s="4">
        <v>3</v>
      </c>
      <c r="K340" s="4">
        <v>4</v>
      </c>
      <c r="L340" s="6">
        <f t="shared" si="5"/>
        <v>0.76666666666666672</v>
      </c>
      <c r="M340" s="2" t="s">
        <v>14</v>
      </c>
      <c r="N340" s="2" t="s">
        <v>155</v>
      </c>
    </row>
    <row r="341" spans="1:14" s="5" customFormat="1" x14ac:dyDescent="0.25">
      <c r="A341" s="2" t="s">
        <v>44</v>
      </c>
      <c r="B341" s="2" t="s">
        <v>45</v>
      </c>
      <c r="C341" s="3">
        <v>40000</v>
      </c>
      <c r="D341" s="2" t="s">
        <v>174</v>
      </c>
      <c r="E341" s="2" t="s">
        <v>166</v>
      </c>
      <c r="F341" s="4">
        <v>4</v>
      </c>
      <c r="G341" s="4">
        <v>5</v>
      </c>
      <c r="H341" s="4">
        <v>5</v>
      </c>
      <c r="I341" s="4">
        <v>4</v>
      </c>
      <c r="J341" s="4">
        <v>4</v>
      </c>
      <c r="K341" s="4">
        <v>5</v>
      </c>
      <c r="L341" s="6">
        <f t="shared" si="5"/>
        <v>0.9</v>
      </c>
      <c r="M341" s="2" t="s">
        <v>14</v>
      </c>
      <c r="N341" s="2" t="s">
        <v>156</v>
      </c>
    </row>
    <row r="342" spans="1:14" s="5" customFormat="1" x14ac:dyDescent="0.25">
      <c r="A342" s="2" t="s">
        <v>44</v>
      </c>
      <c r="B342" s="2" t="s">
        <v>45</v>
      </c>
      <c r="C342" s="3">
        <v>40000</v>
      </c>
      <c r="D342" s="2" t="s">
        <v>174</v>
      </c>
      <c r="E342" s="2" t="s">
        <v>166</v>
      </c>
      <c r="F342" s="4">
        <v>4</v>
      </c>
      <c r="G342" s="4">
        <v>5</v>
      </c>
      <c r="H342" s="4">
        <v>4</v>
      </c>
      <c r="I342" s="4">
        <v>5</v>
      </c>
      <c r="J342" s="4">
        <v>5</v>
      </c>
      <c r="K342" s="4">
        <v>4</v>
      </c>
      <c r="L342" s="6">
        <f t="shared" si="5"/>
        <v>0.9</v>
      </c>
      <c r="M342" s="2" t="s">
        <v>14</v>
      </c>
      <c r="N342" s="2" t="s">
        <v>157</v>
      </c>
    </row>
    <row r="343" spans="1:14" s="5" customFormat="1" x14ac:dyDescent="0.25">
      <c r="A343" s="2" t="s">
        <v>82</v>
      </c>
      <c r="B343" s="2" t="s">
        <v>83</v>
      </c>
      <c r="C343" s="3">
        <v>35000</v>
      </c>
      <c r="D343" s="2" t="s">
        <v>174</v>
      </c>
      <c r="E343" s="2" t="s">
        <v>165</v>
      </c>
      <c r="F343" s="4">
        <v>4</v>
      </c>
      <c r="G343" s="4">
        <v>5</v>
      </c>
      <c r="H343" s="4">
        <v>4</v>
      </c>
      <c r="I343" s="4">
        <v>4</v>
      </c>
      <c r="J343" s="4">
        <v>5</v>
      </c>
      <c r="K343" s="4">
        <v>4</v>
      </c>
      <c r="L343" s="6">
        <f t="shared" si="5"/>
        <v>0.8666666666666667</v>
      </c>
      <c r="M343" s="2" t="s">
        <v>14</v>
      </c>
      <c r="N343" s="2" t="s">
        <v>149</v>
      </c>
    </row>
    <row r="344" spans="1:14" s="5" customFormat="1" x14ac:dyDescent="0.25">
      <c r="A344" s="2" t="s">
        <v>82</v>
      </c>
      <c r="B344" s="2" t="s">
        <v>83</v>
      </c>
      <c r="C344" s="3">
        <v>35000</v>
      </c>
      <c r="D344" s="2" t="s">
        <v>174</v>
      </c>
      <c r="E344" s="2" t="s">
        <v>165</v>
      </c>
      <c r="F344" s="4">
        <v>3</v>
      </c>
      <c r="G344" s="4">
        <v>5</v>
      </c>
      <c r="H344" s="4">
        <v>4</v>
      </c>
      <c r="I344" s="4">
        <v>4</v>
      </c>
      <c r="J344" s="4">
        <v>4</v>
      </c>
      <c r="K344" s="4">
        <v>5</v>
      </c>
      <c r="L344" s="6">
        <f t="shared" si="5"/>
        <v>0.83333333333333337</v>
      </c>
      <c r="M344" s="2" t="s">
        <v>14</v>
      </c>
      <c r="N344" s="2" t="s">
        <v>150</v>
      </c>
    </row>
    <row r="345" spans="1:14" s="5" customFormat="1" x14ac:dyDescent="0.25">
      <c r="A345" s="2" t="s">
        <v>82</v>
      </c>
      <c r="B345" s="2" t="s">
        <v>83</v>
      </c>
      <c r="C345" s="3">
        <v>35000</v>
      </c>
      <c r="D345" s="2" t="s">
        <v>174</v>
      </c>
      <c r="E345" s="2" t="s">
        <v>165</v>
      </c>
      <c r="F345" s="4">
        <v>5</v>
      </c>
      <c r="G345" s="4">
        <v>5</v>
      </c>
      <c r="H345" s="4">
        <v>5</v>
      </c>
      <c r="I345" s="4">
        <v>5</v>
      </c>
      <c r="J345" s="4">
        <v>5</v>
      </c>
      <c r="K345" s="4">
        <v>5</v>
      </c>
      <c r="L345" s="6">
        <f t="shared" si="5"/>
        <v>1</v>
      </c>
      <c r="M345" s="2" t="s">
        <v>14</v>
      </c>
      <c r="N345" s="2" t="s">
        <v>151</v>
      </c>
    </row>
    <row r="346" spans="1:14" s="5" customFormat="1" x14ac:dyDescent="0.25">
      <c r="A346" s="2" t="s">
        <v>82</v>
      </c>
      <c r="B346" s="2" t="s">
        <v>83</v>
      </c>
      <c r="C346" s="3">
        <v>35000</v>
      </c>
      <c r="D346" s="2" t="s">
        <v>174</v>
      </c>
      <c r="E346" s="2" t="s">
        <v>165</v>
      </c>
      <c r="F346" s="4">
        <v>4</v>
      </c>
      <c r="G346" s="4">
        <v>4</v>
      </c>
      <c r="H346" s="4">
        <v>4</v>
      </c>
      <c r="I346" s="4">
        <v>4</v>
      </c>
      <c r="J346" s="4">
        <v>4</v>
      </c>
      <c r="K346" s="4">
        <v>4</v>
      </c>
      <c r="L346" s="6">
        <f t="shared" si="5"/>
        <v>0.8</v>
      </c>
      <c r="M346" s="2" t="s">
        <v>14</v>
      </c>
      <c r="N346" s="2" t="s">
        <v>152</v>
      </c>
    </row>
    <row r="347" spans="1:14" s="5" customFormat="1" x14ac:dyDescent="0.25">
      <c r="A347" s="2" t="s">
        <v>82</v>
      </c>
      <c r="B347" s="2" t="s">
        <v>83</v>
      </c>
      <c r="C347" s="3">
        <v>35000</v>
      </c>
      <c r="D347" s="2" t="s">
        <v>174</v>
      </c>
      <c r="E347" s="2" t="s">
        <v>165</v>
      </c>
      <c r="F347" s="4">
        <v>4</v>
      </c>
      <c r="G347" s="4">
        <v>5</v>
      </c>
      <c r="H347" s="4">
        <v>5</v>
      </c>
      <c r="I347" s="4">
        <v>5</v>
      </c>
      <c r="J347" s="4">
        <v>5</v>
      </c>
      <c r="K347" s="4">
        <v>5</v>
      </c>
      <c r="L347" s="6">
        <f t="shared" si="5"/>
        <v>0.96666666666666667</v>
      </c>
      <c r="M347" s="2" t="s">
        <v>14</v>
      </c>
      <c r="N347" s="2" t="s">
        <v>153</v>
      </c>
    </row>
    <row r="348" spans="1:14" s="5" customFormat="1" x14ac:dyDescent="0.25">
      <c r="A348" s="2" t="s">
        <v>82</v>
      </c>
      <c r="B348" s="2" t="s">
        <v>83</v>
      </c>
      <c r="C348" s="3">
        <v>35000</v>
      </c>
      <c r="D348" s="2" t="s">
        <v>174</v>
      </c>
      <c r="E348" s="2" t="s">
        <v>165</v>
      </c>
      <c r="F348" s="4">
        <v>5</v>
      </c>
      <c r="G348" s="4">
        <v>4</v>
      </c>
      <c r="H348" s="4">
        <v>4</v>
      </c>
      <c r="I348" s="4">
        <v>4</v>
      </c>
      <c r="J348" s="4">
        <v>5</v>
      </c>
      <c r="K348" s="4">
        <v>5</v>
      </c>
      <c r="L348" s="6">
        <f t="shared" si="5"/>
        <v>0.9</v>
      </c>
      <c r="M348" s="2" t="s">
        <v>14</v>
      </c>
      <c r="N348" s="2" t="s">
        <v>154</v>
      </c>
    </row>
    <row r="349" spans="1:14" s="5" customFormat="1" x14ac:dyDescent="0.25">
      <c r="A349" s="2" t="s">
        <v>82</v>
      </c>
      <c r="B349" s="2" t="s">
        <v>83</v>
      </c>
      <c r="C349" s="3">
        <v>35000</v>
      </c>
      <c r="D349" s="2" t="s">
        <v>174</v>
      </c>
      <c r="E349" s="2" t="s">
        <v>165</v>
      </c>
      <c r="F349" s="4">
        <v>5</v>
      </c>
      <c r="G349" s="4">
        <v>5</v>
      </c>
      <c r="H349" s="4">
        <v>5</v>
      </c>
      <c r="I349" s="4">
        <v>5</v>
      </c>
      <c r="J349" s="4">
        <v>5</v>
      </c>
      <c r="K349" s="4">
        <v>5</v>
      </c>
      <c r="L349" s="6">
        <f t="shared" si="5"/>
        <v>1</v>
      </c>
      <c r="M349" s="2" t="s">
        <v>14</v>
      </c>
      <c r="N349" s="2" t="s">
        <v>155</v>
      </c>
    </row>
    <row r="350" spans="1:14" s="5" customFormat="1" x14ac:dyDescent="0.25">
      <c r="A350" s="2" t="s">
        <v>82</v>
      </c>
      <c r="B350" s="2" t="s">
        <v>83</v>
      </c>
      <c r="C350" s="3">
        <v>35000</v>
      </c>
      <c r="D350" s="2" t="s">
        <v>174</v>
      </c>
      <c r="E350" s="2" t="s">
        <v>165</v>
      </c>
      <c r="F350" s="4">
        <v>5</v>
      </c>
      <c r="G350" s="4">
        <v>4</v>
      </c>
      <c r="H350" s="4">
        <v>3</v>
      </c>
      <c r="I350" s="4">
        <v>3</v>
      </c>
      <c r="J350" s="4">
        <v>4</v>
      </c>
      <c r="K350" s="4">
        <v>4</v>
      </c>
      <c r="L350" s="6">
        <f t="shared" si="5"/>
        <v>0.76666666666666672</v>
      </c>
      <c r="M350" s="2" t="s">
        <v>14</v>
      </c>
      <c r="N350" s="2" t="s">
        <v>156</v>
      </c>
    </row>
    <row r="351" spans="1:14" s="5" customFormat="1" x14ac:dyDescent="0.25">
      <c r="A351" s="2" t="s">
        <v>82</v>
      </c>
      <c r="B351" s="2" t="s">
        <v>83</v>
      </c>
      <c r="C351" s="3">
        <v>35000</v>
      </c>
      <c r="D351" s="2" t="s">
        <v>174</v>
      </c>
      <c r="E351" s="2" t="s">
        <v>165</v>
      </c>
      <c r="F351" s="4">
        <v>5</v>
      </c>
      <c r="G351" s="4">
        <v>5</v>
      </c>
      <c r="H351" s="4">
        <v>5</v>
      </c>
      <c r="I351" s="4">
        <v>5</v>
      </c>
      <c r="J351" s="4">
        <v>5</v>
      </c>
      <c r="K351" s="4">
        <v>5</v>
      </c>
      <c r="L351" s="6">
        <f t="shared" si="5"/>
        <v>1</v>
      </c>
      <c r="M351" s="2" t="s">
        <v>14</v>
      </c>
      <c r="N351" s="2" t="s">
        <v>157</v>
      </c>
    </row>
    <row r="352" spans="1:14" s="5" customFormat="1" x14ac:dyDescent="0.25">
      <c r="A352" s="2" t="s">
        <v>65</v>
      </c>
      <c r="B352" s="2" t="s">
        <v>66</v>
      </c>
      <c r="C352" s="3">
        <v>74236</v>
      </c>
      <c r="D352" s="2" t="s">
        <v>174</v>
      </c>
      <c r="E352" s="2" t="s">
        <v>166</v>
      </c>
      <c r="F352" s="4">
        <v>5</v>
      </c>
      <c r="G352" s="4">
        <v>4</v>
      </c>
      <c r="H352" s="4">
        <v>4</v>
      </c>
      <c r="I352" s="4">
        <v>5</v>
      </c>
      <c r="J352" s="4">
        <v>5</v>
      </c>
      <c r="K352" s="4">
        <v>4</v>
      </c>
      <c r="L352" s="6">
        <f t="shared" si="5"/>
        <v>0.9</v>
      </c>
      <c r="M352" s="2" t="s">
        <v>14</v>
      </c>
      <c r="N352" s="2" t="s">
        <v>149</v>
      </c>
    </row>
    <row r="353" spans="1:14" s="5" customFormat="1" x14ac:dyDescent="0.25">
      <c r="A353" s="2" t="s">
        <v>65</v>
      </c>
      <c r="B353" s="2" t="s">
        <v>66</v>
      </c>
      <c r="C353" s="3">
        <v>74236</v>
      </c>
      <c r="D353" s="2" t="s">
        <v>174</v>
      </c>
      <c r="E353" s="2" t="s">
        <v>166</v>
      </c>
      <c r="F353" s="4">
        <v>5</v>
      </c>
      <c r="G353" s="4">
        <v>5</v>
      </c>
      <c r="H353" s="4">
        <v>4</v>
      </c>
      <c r="I353" s="4">
        <v>5</v>
      </c>
      <c r="J353" s="4">
        <v>4</v>
      </c>
      <c r="K353" s="4">
        <v>4</v>
      </c>
      <c r="L353" s="6">
        <f t="shared" si="5"/>
        <v>0.9</v>
      </c>
      <c r="M353" s="2" t="s">
        <v>14</v>
      </c>
      <c r="N353" s="2" t="s">
        <v>150</v>
      </c>
    </row>
    <row r="354" spans="1:14" s="5" customFormat="1" x14ac:dyDescent="0.25">
      <c r="A354" s="2" t="s">
        <v>65</v>
      </c>
      <c r="B354" s="2" t="s">
        <v>66</v>
      </c>
      <c r="C354" s="3">
        <v>74236</v>
      </c>
      <c r="D354" s="2" t="s">
        <v>174</v>
      </c>
      <c r="E354" s="2" t="s">
        <v>166</v>
      </c>
      <c r="F354" s="4">
        <v>5</v>
      </c>
      <c r="G354" s="4">
        <v>5</v>
      </c>
      <c r="H354" s="4">
        <v>5</v>
      </c>
      <c r="I354" s="4">
        <v>5</v>
      </c>
      <c r="J354" s="4">
        <v>5</v>
      </c>
      <c r="K354" s="4">
        <v>5</v>
      </c>
      <c r="L354" s="6">
        <f t="shared" si="5"/>
        <v>1</v>
      </c>
      <c r="M354" s="2" t="s">
        <v>14</v>
      </c>
      <c r="N354" s="2" t="s">
        <v>151</v>
      </c>
    </row>
    <row r="355" spans="1:14" s="5" customFormat="1" x14ac:dyDescent="0.25">
      <c r="A355" s="2" t="s">
        <v>65</v>
      </c>
      <c r="B355" s="2" t="s">
        <v>66</v>
      </c>
      <c r="C355" s="3">
        <v>74236</v>
      </c>
      <c r="D355" s="2" t="s">
        <v>174</v>
      </c>
      <c r="E355" s="2" t="s">
        <v>166</v>
      </c>
      <c r="F355" s="4">
        <v>3</v>
      </c>
      <c r="G355" s="4">
        <v>4</v>
      </c>
      <c r="H355" s="4">
        <v>4</v>
      </c>
      <c r="I355" s="4">
        <v>4</v>
      </c>
      <c r="J355" s="4">
        <v>4</v>
      </c>
      <c r="K355" s="4">
        <v>4</v>
      </c>
      <c r="L355" s="6">
        <f t="shared" si="5"/>
        <v>0.76666666666666672</v>
      </c>
      <c r="M355" s="2" t="s">
        <v>14</v>
      </c>
      <c r="N355" s="2" t="s">
        <v>152</v>
      </c>
    </row>
    <row r="356" spans="1:14" s="5" customFormat="1" x14ac:dyDescent="0.25">
      <c r="A356" s="2" t="s">
        <v>65</v>
      </c>
      <c r="B356" s="2" t="s">
        <v>66</v>
      </c>
      <c r="C356" s="3">
        <v>74236</v>
      </c>
      <c r="D356" s="2" t="s">
        <v>174</v>
      </c>
      <c r="E356" s="2" t="s">
        <v>166</v>
      </c>
      <c r="F356" s="4">
        <v>5</v>
      </c>
      <c r="G356" s="4">
        <v>4</v>
      </c>
      <c r="H356" s="4">
        <v>4</v>
      </c>
      <c r="I356" s="4">
        <v>5</v>
      </c>
      <c r="J356" s="4">
        <v>5</v>
      </c>
      <c r="K356" s="4">
        <v>4</v>
      </c>
      <c r="L356" s="6">
        <f t="shared" si="5"/>
        <v>0.9</v>
      </c>
      <c r="M356" s="2" t="s">
        <v>14</v>
      </c>
      <c r="N356" s="2" t="s">
        <v>153</v>
      </c>
    </row>
    <row r="357" spans="1:14" s="5" customFormat="1" x14ac:dyDescent="0.25">
      <c r="A357" s="2" t="s">
        <v>65</v>
      </c>
      <c r="B357" s="2" t="s">
        <v>66</v>
      </c>
      <c r="C357" s="3">
        <v>74236</v>
      </c>
      <c r="D357" s="2" t="s">
        <v>174</v>
      </c>
      <c r="E357" s="2" t="s">
        <v>166</v>
      </c>
      <c r="F357" s="4">
        <v>4</v>
      </c>
      <c r="G357" s="4">
        <v>4</v>
      </c>
      <c r="H357" s="4">
        <v>4</v>
      </c>
      <c r="I357" s="4">
        <v>5</v>
      </c>
      <c r="J357" s="4">
        <v>5</v>
      </c>
      <c r="K357" s="4">
        <v>5</v>
      </c>
      <c r="L357" s="6">
        <f t="shared" si="5"/>
        <v>0.9</v>
      </c>
      <c r="M357" s="2" t="s">
        <v>14</v>
      </c>
      <c r="N357" s="2" t="s">
        <v>154</v>
      </c>
    </row>
    <row r="358" spans="1:14" s="5" customFormat="1" x14ac:dyDescent="0.25">
      <c r="A358" s="2" t="s">
        <v>65</v>
      </c>
      <c r="B358" s="2" t="s">
        <v>66</v>
      </c>
      <c r="C358" s="3">
        <v>74236</v>
      </c>
      <c r="D358" s="2" t="s">
        <v>174</v>
      </c>
      <c r="E358" s="2" t="s">
        <v>166</v>
      </c>
      <c r="F358" s="4">
        <v>5</v>
      </c>
      <c r="G358" s="4">
        <v>4</v>
      </c>
      <c r="H358" s="4">
        <v>5</v>
      </c>
      <c r="I358" s="4">
        <v>5</v>
      </c>
      <c r="J358" s="4">
        <v>5</v>
      </c>
      <c r="K358" s="4">
        <v>4</v>
      </c>
      <c r="L358" s="6">
        <f t="shared" si="5"/>
        <v>0.93333333333333335</v>
      </c>
      <c r="M358" s="2" t="s">
        <v>14</v>
      </c>
      <c r="N358" s="2" t="s">
        <v>155</v>
      </c>
    </row>
    <row r="359" spans="1:14" s="5" customFormat="1" x14ac:dyDescent="0.25">
      <c r="A359" s="2" t="s">
        <v>65</v>
      </c>
      <c r="B359" s="2" t="s">
        <v>66</v>
      </c>
      <c r="C359" s="3">
        <v>74236</v>
      </c>
      <c r="D359" s="2" t="s">
        <v>174</v>
      </c>
      <c r="E359" s="2" t="s">
        <v>166</v>
      </c>
      <c r="F359" s="4">
        <v>4</v>
      </c>
      <c r="G359" s="4">
        <v>4</v>
      </c>
      <c r="H359" s="4">
        <v>4</v>
      </c>
      <c r="I359" s="4">
        <v>5</v>
      </c>
      <c r="J359" s="4">
        <v>5</v>
      </c>
      <c r="K359" s="4">
        <v>4</v>
      </c>
      <c r="L359" s="6">
        <f t="shared" si="5"/>
        <v>0.8666666666666667</v>
      </c>
      <c r="M359" s="2" t="s">
        <v>14</v>
      </c>
      <c r="N359" s="2" t="s">
        <v>156</v>
      </c>
    </row>
    <row r="360" spans="1:14" s="5" customFormat="1" x14ac:dyDescent="0.25">
      <c r="A360" s="2" t="s">
        <v>65</v>
      </c>
      <c r="B360" s="2" t="s">
        <v>66</v>
      </c>
      <c r="C360" s="3">
        <v>74236</v>
      </c>
      <c r="D360" s="2" t="s">
        <v>174</v>
      </c>
      <c r="E360" s="2" t="s">
        <v>166</v>
      </c>
      <c r="F360" s="4">
        <v>5</v>
      </c>
      <c r="G360" s="4">
        <v>3</v>
      </c>
      <c r="H360" s="4">
        <v>4</v>
      </c>
      <c r="I360" s="4">
        <v>5</v>
      </c>
      <c r="J360" s="4">
        <v>5</v>
      </c>
      <c r="K360" s="4">
        <v>3</v>
      </c>
      <c r="L360" s="6">
        <f t="shared" si="5"/>
        <v>0.83333333333333337</v>
      </c>
      <c r="M360" s="2" t="s">
        <v>14</v>
      </c>
      <c r="N360" s="2" t="s">
        <v>157</v>
      </c>
    </row>
    <row r="361" spans="1:14" s="5" customFormat="1" x14ac:dyDescent="0.25">
      <c r="A361" s="2" t="s">
        <v>46</v>
      </c>
      <c r="B361" s="2" t="s">
        <v>47</v>
      </c>
      <c r="C361" s="3">
        <v>20000</v>
      </c>
      <c r="D361" s="2" t="s">
        <v>174</v>
      </c>
      <c r="E361" s="2" t="s">
        <v>162</v>
      </c>
      <c r="F361" s="4">
        <v>5</v>
      </c>
      <c r="G361" s="4">
        <v>4</v>
      </c>
      <c r="H361" s="4">
        <v>4</v>
      </c>
      <c r="I361" s="4">
        <v>3</v>
      </c>
      <c r="J361" s="4">
        <v>4</v>
      </c>
      <c r="K361" s="4">
        <v>3</v>
      </c>
      <c r="L361" s="6">
        <f t="shared" si="5"/>
        <v>0.76666666666666672</v>
      </c>
      <c r="M361" s="2" t="s">
        <v>14</v>
      </c>
      <c r="N361" s="2" t="s">
        <v>149</v>
      </c>
    </row>
    <row r="362" spans="1:14" s="5" customFormat="1" x14ac:dyDescent="0.25">
      <c r="A362" s="2" t="s">
        <v>46</v>
      </c>
      <c r="B362" s="2" t="s">
        <v>47</v>
      </c>
      <c r="C362" s="3">
        <v>20000</v>
      </c>
      <c r="D362" s="2" t="s">
        <v>174</v>
      </c>
      <c r="E362" s="2" t="s">
        <v>162</v>
      </c>
      <c r="F362" s="4">
        <v>5</v>
      </c>
      <c r="G362" s="4">
        <v>5</v>
      </c>
      <c r="H362" s="4">
        <v>5</v>
      </c>
      <c r="I362" s="4">
        <v>5</v>
      </c>
      <c r="J362" s="4">
        <v>5</v>
      </c>
      <c r="K362" s="4">
        <v>5</v>
      </c>
      <c r="L362" s="6">
        <f t="shared" si="5"/>
        <v>1</v>
      </c>
      <c r="M362" s="2" t="s">
        <v>14</v>
      </c>
      <c r="N362" s="2" t="s">
        <v>150</v>
      </c>
    </row>
    <row r="363" spans="1:14" s="5" customFormat="1" x14ac:dyDescent="0.25">
      <c r="A363" s="2" t="s">
        <v>46</v>
      </c>
      <c r="B363" s="2" t="s">
        <v>47</v>
      </c>
      <c r="C363" s="3">
        <v>20000</v>
      </c>
      <c r="D363" s="2" t="s">
        <v>174</v>
      </c>
      <c r="E363" s="2" t="s">
        <v>162</v>
      </c>
      <c r="F363" s="4">
        <v>5</v>
      </c>
      <c r="G363" s="4">
        <v>5</v>
      </c>
      <c r="H363" s="4">
        <v>5</v>
      </c>
      <c r="I363" s="4">
        <v>5</v>
      </c>
      <c r="J363" s="4">
        <v>5</v>
      </c>
      <c r="K363" s="4">
        <v>5</v>
      </c>
      <c r="L363" s="6">
        <f t="shared" si="5"/>
        <v>1</v>
      </c>
      <c r="M363" s="2" t="s">
        <v>14</v>
      </c>
      <c r="N363" s="2" t="s">
        <v>151</v>
      </c>
    </row>
    <row r="364" spans="1:14" s="5" customFormat="1" x14ac:dyDescent="0.25">
      <c r="A364" s="2" t="s">
        <v>46</v>
      </c>
      <c r="B364" s="2" t="s">
        <v>47</v>
      </c>
      <c r="C364" s="3">
        <v>20000</v>
      </c>
      <c r="D364" s="2" t="s">
        <v>174</v>
      </c>
      <c r="E364" s="2" t="s">
        <v>162</v>
      </c>
      <c r="F364" s="4">
        <v>5</v>
      </c>
      <c r="G364" s="4">
        <v>4</v>
      </c>
      <c r="H364" s="4">
        <v>4</v>
      </c>
      <c r="I364" s="4">
        <v>5</v>
      </c>
      <c r="J364" s="4">
        <v>4</v>
      </c>
      <c r="K364" s="4">
        <v>5</v>
      </c>
      <c r="L364" s="6">
        <f t="shared" si="5"/>
        <v>0.9</v>
      </c>
      <c r="M364" s="2" t="s">
        <v>14</v>
      </c>
      <c r="N364" s="2" t="s">
        <v>153</v>
      </c>
    </row>
    <row r="365" spans="1:14" s="5" customFormat="1" x14ac:dyDescent="0.25">
      <c r="A365" s="2" t="s">
        <v>46</v>
      </c>
      <c r="B365" s="2" t="s">
        <v>47</v>
      </c>
      <c r="C365" s="3">
        <v>20000</v>
      </c>
      <c r="D365" s="2" t="s">
        <v>174</v>
      </c>
      <c r="E365" s="2" t="s">
        <v>162</v>
      </c>
      <c r="F365" s="4">
        <v>5</v>
      </c>
      <c r="G365" s="4">
        <v>4</v>
      </c>
      <c r="H365" s="4">
        <v>5</v>
      </c>
      <c r="I365" s="4">
        <v>5</v>
      </c>
      <c r="J365" s="4">
        <v>5</v>
      </c>
      <c r="K365" s="4">
        <v>5</v>
      </c>
      <c r="L365" s="6">
        <f t="shared" si="5"/>
        <v>0.96666666666666667</v>
      </c>
      <c r="M365" s="2" t="s">
        <v>14</v>
      </c>
      <c r="N365" s="2" t="s">
        <v>154</v>
      </c>
    </row>
    <row r="366" spans="1:14" s="5" customFormat="1" x14ac:dyDescent="0.25">
      <c r="A366" s="2" t="s">
        <v>46</v>
      </c>
      <c r="B366" s="2" t="s">
        <v>47</v>
      </c>
      <c r="C366" s="3">
        <v>20000</v>
      </c>
      <c r="D366" s="2" t="s">
        <v>174</v>
      </c>
      <c r="E366" s="2" t="s">
        <v>162</v>
      </c>
      <c r="F366" s="4">
        <v>5</v>
      </c>
      <c r="G366" s="4">
        <v>5</v>
      </c>
      <c r="H366" s="4">
        <v>4</v>
      </c>
      <c r="I366" s="4">
        <v>4</v>
      </c>
      <c r="J366" s="4">
        <v>4</v>
      </c>
      <c r="K366" s="4">
        <v>3</v>
      </c>
      <c r="L366" s="6">
        <f t="shared" si="5"/>
        <v>0.83333333333333337</v>
      </c>
      <c r="M366" s="2" t="s">
        <v>14</v>
      </c>
      <c r="N366" s="2" t="s">
        <v>155</v>
      </c>
    </row>
    <row r="367" spans="1:14" s="5" customFormat="1" x14ac:dyDescent="0.25">
      <c r="A367" s="2" t="s">
        <v>46</v>
      </c>
      <c r="B367" s="2" t="s">
        <v>47</v>
      </c>
      <c r="C367" s="3">
        <v>20000</v>
      </c>
      <c r="D367" s="2" t="s">
        <v>174</v>
      </c>
      <c r="E367" s="2" t="s">
        <v>162</v>
      </c>
      <c r="F367" s="4">
        <v>5</v>
      </c>
      <c r="G367" s="4">
        <v>4</v>
      </c>
      <c r="H367" s="4">
        <v>4</v>
      </c>
      <c r="I367" s="4">
        <v>4</v>
      </c>
      <c r="J367" s="4">
        <v>4</v>
      </c>
      <c r="K367" s="4">
        <v>4</v>
      </c>
      <c r="L367" s="6">
        <f t="shared" si="5"/>
        <v>0.83333333333333337</v>
      </c>
      <c r="M367" s="2" t="s">
        <v>14</v>
      </c>
      <c r="N367" s="2" t="s">
        <v>156</v>
      </c>
    </row>
    <row r="368" spans="1:14" s="5" customFormat="1" x14ac:dyDescent="0.25">
      <c r="A368" s="2" t="s">
        <v>46</v>
      </c>
      <c r="B368" s="2" t="s">
        <v>47</v>
      </c>
      <c r="C368" s="3">
        <v>20000</v>
      </c>
      <c r="D368" s="2" t="s">
        <v>174</v>
      </c>
      <c r="E368" s="2" t="s">
        <v>162</v>
      </c>
      <c r="F368" s="4">
        <v>4</v>
      </c>
      <c r="G368" s="4">
        <v>4</v>
      </c>
      <c r="H368" s="4">
        <v>5</v>
      </c>
      <c r="I368" s="4">
        <v>4</v>
      </c>
      <c r="J368" s="4">
        <v>4</v>
      </c>
      <c r="K368" s="4">
        <v>2</v>
      </c>
      <c r="L368" s="6">
        <f t="shared" si="5"/>
        <v>0.76666666666666672</v>
      </c>
      <c r="M368" s="2" t="s">
        <v>14</v>
      </c>
      <c r="N368" s="2" t="s">
        <v>157</v>
      </c>
    </row>
    <row r="369" spans="1:14" s="5" customFormat="1" x14ac:dyDescent="0.25">
      <c r="A369" s="2" t="s">
        <v>46</v>
      </c>
      <c r="B369" s="2" t="s">
        <v>47</v>
      </c>
      <c r="C369" s="3">
        <v>20000</v>
      </c>
      <c r="D369" s="2" t="s">
        <v>174</v>
      </c>
      <c r="E369" s="2" t="s">
        <v>162</v>
      </c>
      <c r="F369" s="4">
        <v>4</v>
      </c>
      <c r="G369" s="4">
        <v>4</v>
      </c>
      <c r="H369" s="4">
        <v>4</v>
      </c>
      <c r="I369" s="4">
        <v>3</v>
      </c>
      <c r="J369" s="4">
        <v>4</v>
      </c>
      <c r="K369" s="4">
        <v>3</v>
      </c>
      <c r="L369" s="6">
        <f t="shared" si="5"/>
        <v>0.73333333333333328</v>
      </c>
      <c r="M369" s="2" t="s">
        <v>17</v>
      </c>
      <c r="N369" s="2" t="s">
        <v>152</v>
      </c>
    </row>
    <row r="370" spans="1:14" s="5" customFormat="1" x14ac:dyDescent="0.25">
      <c r="A370" s="2" t="s">
        <v>102</v>
      </c>
      <c r="B370" s="2" t="s">
        <v>103</v>
      </c>
      <c r="C370" s="3">
        <v>80000</v>
      </c>
      <c r="D370" s="2" t="s">
        <v>174</v>
      </c>
      <c r="E370" s="2" t="s">
        <v>159</v>
      </c>
      <c r="F370" s="4">
        <v>5</v>
      </c>
      <c r="G370" s="4">
        <v>3</v>
      </c>
      <c r="H370" s="4">
        <v>4</v>
      </c>
      <c r="I370" s="4">
        <v>4</v>
      </c>
      <c r="J370" s="4">
        <v>5</v>
      </c>
      <c r="K370" s="4">
        <v>4</v>
      </c>
      <c r="L370" s="6">
        <f t="shared" si="5"/>
        <v>0.83333333333333337</v>
      </c>
      <c r="M370" s="2" t="s">
        <v>14</v>
      </c>
      <c r="N370" s="2" t="s">
        <v>149</v>
      </c>
    </row>
    <row r="371" spans="1:14" s="5" customFormat="1" x14ac:dyDescent="0.25">
      <c r="A371" s="2" t="s">
        <v>102</v>
      </c>
      <c r="B371" s="2" t="s">
        <v>103</v>
      </c>
      <c r="C371" s="3">
        <v>80000</v>
      </c>
      <c r="D371" s="2" t="s">
        <v>174</v>
      </c>
      <c r="E371" s="2" t="s">
        <v>159</v>
      </c>
      <c r="F371" s="4">
        <v>4</v>
      </c>
      <c r="G371" s="4">
        <v>4</v>
      </c>
      <c r="H371" s="4">
        <v>4</v>
      </c>
      <c r="I371" s="4">
        <v>4</v>
      </c>
      <c r="J371" s="4">
        <v>4</v>
      </c>
      <c r="K371" s="4">
        <v>4</v>
      </c>
      <c r="L371" s="6">
        <f t="shared" si="5"/>
        <v>0.8</v>
      </c>
      <c r="M371" s="2" t="s">
        <v>14</v>
      </c>
      <c r="N371" s="2" t="s">
        <v>150</v>
      </c>
    </row>
    <row r="372" spans="1:14" s="5" customFormat="1" x14ac:dyDescent="0.25">
      <c r="A372" s="2" t="s">
        <v>102</v>
      </c>
      <c r="B372" s="2" t="s">
        <v>103</v>
      </c>
      <c r="C372" s="3">
        <v>80000</v>
      </c>
      <c r="D372" s="2" t="s">
        <v>174</v>
      </c>
      <c r="E372" s="2" t="s">
        <v>159</v>
      </c>
      <c r="F372" s="4">
        <v>5</v>
      </c>
      <c r="G372" s="4">
        <v>5</v>
      </c>
      <c r="H372" s="4">
        <v>5</v>
      </c>
      <c r="I372" s="4">
        <v>5</v>
      </c>
      <c r="J372" s="4">
        <v>5</v>
      </c>
      <c r="K372" s="4">
        <v>5</v>
      </c>
      <c r="L372" s="6">
        <f t="shared" si="5"/>
        <v>1</v>
      </c>
      <c r="M372" s="2" t="s">
        <v>14</v>
      </c>
      <c r="N372" s="2" t="s">
        <v>151</v>
      </c>
    </row>
    <row r="373" spans="1:14" s="5" customFormat="1" x14ac:dyDescent="0.25">
      <c r="A373" s="2" t="s">
        <v>102</v>
      </c>
      <c r="B373" s="2" t="s">
        <v>103</v>
      </c>
      <c r="C373" s="3">
        <v>80000</v>
      </c>
      <c r="D373" s="2" t="s">
        <v>174</v>
      </c>
      <c r="E373" s="2" t="s">
        <v>159</v>
      </c>
      <c r="F373" s="4">
        <v>5</v>
      </c>
      <c r="G373" s="4">
        <v>4</v>
      </c>
      <c r="H373" s="4">
        <v>4</v>
      </c>
      <c r="I373" s="4">
        <v>4</v>
      </c>
      <c r="J373" s="4">
        <v>5</v>
      </c>
      <c r="K373" s="4">
        <v>4</v>
      </c>
      <c r="L373" s="6">
        <f t="shared" si="5"/>
        <v>0.8666666666666667</v>
      </c>
      <c r="M373" s="2" t="s">
        <v>14</v>
      </c>
      <c r="N373" s="2" t="s">
        <v>153</v>
      </c>
    </row>
    <row r="374" spans="1:14" s="5" customFormat="1" x14ac:dyDescent="0.25">
      <c r="A374" s="2" t="s">
        <v>102</v>
      </c>
      <c r="B374" s="2" t="s">
        <v>103</v>
      </c>
      <c r="C374" s="3">
        <v>80000</v>
      </c>
      <c r="D374" s="2" t="s">
        <v>174</v>
      </c>
      <c r="E374" s="2" t="s">
        <v>159</v>
      </c>
      <c r="F374" s="4">
        <v>5</v>
      </c>
      <c r="G374" s="4">
        <v>5</v>
      </c>
      <c r="H374" s="4">
        <v>5</v>
      </c>
      <c r="I374" s="4">
        <v>5</v>
      </c>
      <c r="J374" s="4">
        <v>5</v>
      </c>
      <c r="K374" s="4">
        <v>5</v>
      </c>
      <c r="L374" s="6">
        <f t="shared" si="5"/>
        <v>1</v>
      </c>
      <c r="M374" s="2" t="s">
        <v>14</v>
      </c>
      <c r="N374" s="2" t="s">
        <v>154</v>
      </c>
    </row>
    <row r="375" spans="1:14" s="5" customFormat="1" x14ac:dyDescent="0.25">
      <c r="A375" s="2" t="s">
        <v>102</v>
      </c>
      <c r="B375" s="2" t="s">
        <v>103</v>
      </c>
      <c r="C375" s="3">
        <v>80000</v>
      </c>
      <c r="D375" s="2" t="s">
        <v>174</v>
      </c>
      <c r="E375" s="2" t="s">
        <v>159</v>
      </c>
      <c r="F375" s="4">
        <v>5</v>
      </c>
      <c r="G375" s="4">
        <v>4</v>
      </c>
      <c r="H375" s="4">
        <v>5</v>
      </c>
      <c r="I375" s="4">
        <v>4</v>
      </c>
      <c r="J375" s="4">
        <v>5</v>
      </c>
      <c r="K375" s="4">
        <v>5</v>
      </c>
      <c r="L375" s="6">
        <f t="shared" si="5"/>
        <v>0.93333333333333335</v>
      </c>
      <c r="M375" s="2" t="s">
        <v>14</v>
      </c>
      <c r="N375" s="2" t="s">
        <v>155</v>
      </c>
    </row>
    <row r="376" spans="1:14" s="5" customFormat="1" x14ac:dyDescent="0.25">
      <c r="A376" s="2" t="s">
        <v>102</v>
      </c>
      <c r="B376" s="2" t="s">
        <v>103</v>
      </c>
      <c r="C376" s="3">
        <v>80000</v>
      </c>
      <c r="D376" s="2" t="s">
        <v>174</v>
      </c>
      <c r="E376" s="2" t="s">
        <v>159</v>
      </c>
      <c r="F376" s="4">
        <v>5</v>
      </c>
      <c r="G376" s="4">
        <v>4</v>
      </c>
      <c r="H376" s="4">
        <v>3</v>
      </c>
      <c r="I376" s="4">
        <v>4</v>
      </c>
      <c r="J376" s="4">
        <v>4</v>
      </c>
      <c r="K376" s="4">
        <v>3</v>
      </c>
      <c r="L376" s="6">
        <f t="shared" si="5"/>
        <v>0.76666666666666672</v>
      </c>
      <c r="M376" s="2" t="s">
        <v>14</v>
      </c>
      <c r="N376" s="2" t="s">
        <v>156</v>
      </c>
    </row>
    <row r="377" spans="1:14" s="5" customFormat="1" x14ac:dyDescent="0.25">
      <c r="A377" s="2" t="s">
        <v>102</v>
      </c>
      <c r="B377" s="2" t="s">
        <v>103</v>
      </c>
      <c r="C377" s="3">
        <v>80000</v>
      </c>
      <c r="D377" s="2" t="s">
        <v>174</v>
      </c>
      <c r="E377" s="2" t="s">
        <v>159</v>
      </c>
      <c r="F377" s="4">
        <v>5</v>
      </c>
      <c r="G377" s="4">
        <v>2</v>
      </c>
      <c r="H377" s="4">
        <v>3</v>
      </c>
      <c r="I377" s="4">
        <v>5</v>
      </c>
      <c r="J377" s="4">
        <v>5</v>
      </c>
      <c r="K377" s="4">
        <v>2</v>
      </c>
      <c r="L377" s="6">
        <f t="shared" si="5"/>
        <v>0.73333333333333328</v>
      </c>
      <c r="M377" s="2" t="s">
        <v>14</v>
      </c>
      <c r="N377" s="2" t="s">
        <v>157</v>
      </c>
    </row>
    <row r="378" spans="1:14" s="5" customFormat="1" x14ac:dyDescent="0.25">
      <c r="A378" s="2" t="s">
        <v>102</v>
      </c>
      <c r="B378" s="2" t="s">
        <v>103</v>
      </c>
      <c r="C378" s="3">
        <v>80000</v>
      </c>
      <c r="D378" s="2" t="s">
        <v>174</v>
      </c>
      <c r="E378" s="2" t="s">
        <v>159</v>
      </c>
      <c r="F378" s="4">
        <v>3</v>
      </c>
      <c r="G378" s="4">
        <v>4</v>
      </c>
      <c r="H378" s="4">
        <v>4</v>
      </c>
      <c r="I378" s="4">
        <v>4</v>
      </c>
      <c r="J378" s="4">
        <v>4</v>
      </c>
      <c r="K378" s="4">
        <v>3</v>
      </c>
      <c r="L378" s="6">
        <f t="shared" si="5"/>
        <v>0.73333333333333328</v>
      </c>
      <c r="M378" s="2" t="s">
        <v>17</v>
      </c>
      <c r="N378" s="2" t="s">
        <v>152</v>
      </c>
    </row>
    <row r="379" spans="1:14" s="5" customFormat="1" x14ac:dyDescent="0.25">
      <c r="A379" s="2" t="s">
        <v>141</v>
      </c>
      <c r="B379" s="2" t="s">
        <v>142</v>
      </c>
      <c r="C379" s="3">
        <v>150000</v>
      </c>
      <c r="D379" s="2" t="s">
        <v>174</v>
      </c>
      <c r="E379" s="2" t="s">
        <v>166</v>
      </c>
      <c r="F379" s="4">
        <v>5</v>
      </c>
      <c r="G379" s="4">
        <v>3</v>
      </c>
      <c r="H379" s="4">
        <v>4</v>
      </c>
      <c r="I379" s="4">
        <v>4</v>
      </c>
      <c r="J379" s="4">
        <v>5</v>
      </c>
      <c r="K379" s="4">
        <v>2</v>
      </c>
      <c r="L379" s="6">
        <f t="shared" si="5"/>
        <v>0.76666666666666672</v>
      </c>
      <c r="M379" s="2" t="s">
        <v>14</v>
      </c>
      <c r="N379" s="2" t="s">
        <v>149</v>
      </c>
    </row>
    <row r="380" spans="1:14" s="5" customFormat="1" x14ac:dyDescent="0.25">
      <c r="A380" s="2" t="s">
        <v>141</v>
      </c>
      <c r="B380" s="2" t="s">
        <v>142</v>
      </c>
      <c r="C380" s="3">
        <v>150000</v>
      </c>
      <c r="D380" s="2" t="s">
        <v>174</v>
      </c>
      <c r="E380" s="2" t="s">
        <v>166</v>
      </c>
      <c r="F380" s="4">
        <v>4</v>
      </c>
      <c r="G380" s="4">
        <v>2</v>
      </c>
      <c r="H380" s="4">
        <v>2</v>
      </c>
      <c r="I380" s="4">
        <v>4</v>
      </c>
      <c r="J380" s="4">
        <v>5</v>
      </c>
      <c r="K380" s="4">
        <v>2</v>
      </c>
      <c r="L380" s="6">
        <f t="shared" si="5"/>
        <v>0.6333333333333333</v>
      </c>
      <c r="M380" s="2" t="s">
        <v>14</v>
      </c>
      <c r="N380" s="2" t="s">
        <v>150</v>
      </c>
    </row>
    <row r="381" spans="1:14" s="5" customFormat="1" x14ac:dyDescent="0.25">
      <c r="A381" s="2" t="s">
        <v>141</v>
      </c>
      <c r="B381" s="2" t="s">
        <v>142</v>
      </c>
      <c r="C381" s="3">
        <v>150000</v>
      </c>
      <c r="D381" s="2" t="s">
        <v>174</v>
      </c>
      <c r="E381" s="2" t="s">
        <v>166</v>
      </c>
      <c r="F381" s="4">
        <v>3</v>
      </c>
      <c r="G381" s="4">
        <v>2</v>
      </c>
      <c r="H381" s="4">
        <v>2</v>
      </c>
      <c r="I381" s="4">
        <v>5</v>
      </c>
      <c r="J381" s="4">
        <v>5</v>
      </c>
      <c r="K381" s="4">
        <v>5</v>
      </c>
      <c r="L381" s="6">
        <f t="shared" si="5"/>
        <v>0.73333333333333328</v>
      </c>
      <c r="M381" s="2" t="s">
        <v>14</v>
      </c>
      <c r="N381" s="2" t="s">
        <v>151</v>
      </c>
    </row>
    <row r="382" spans="1:14" s="5" customFormat="1" x14ac:dyDescent="0.25">
      <c r="A382" s="2" t="s">
        <v>141</v>
      </c>
      <c r="B382" s="2" t="s">
        <v>142</v>
      </c>
      <c r="C382" s="3">
        <v>150000</v>
      </c>
      <c r="D382" s="2" t="s">
        <v>174</v>
      </c>
      <c r="E382" s="2" t="s">
        <v>166</v>
      </c>
      <c r="F382" s="4">
        <v>4</v>
      </c>
      <c r="G382" s="4">
        <v>4</v>
      </c>
      <c r="H382" s="4">
        <v>4</v>
      </c>
      <c r="I382" s="4">
        <v>4</v>
      </c>
      <c r="J382" s="4">
        <v>4</v>
      </c>
      <c r="K382" s="4">
        <v>4</v>
      </c>
      <c r="L382" s="6">
        <f t="shared" si="5"/>
        <v>0.8</v>
      </c>
      <c r="M382" s="2" t="s">
        <v>14</v>
      </c>
      <c r="N382" s="2" t="s">
        <v>154</v>
      </c>
    </row>
    <row r="383" spans="1:14" s="5" customFormat="1" x14ac:dyDescent="0.25">
      <c r="A383" s="2" t="s">
        <v>141</v>
      </c>
      <c r="B383" s="2" t="s">
        <v>142</v>
      </c>
      <c r="C383" s="3">
        <v>150000</v>
      </c>
      <c r="D383" s="2" t="s">
        <v>174</v>
      </c>
      <c r="E383" s="2" t="s">
        <v>166</v>
      </c>
      <c r="F383" s="4">
        <v>5</v>
      </c>
      <c r="G383" s="4">
        <v>4</v>
      </c>
      <c r="H383" s="4">
        <v>3</v>
      </c>
      <c r="I383" s="4">
        <v>4</v>
      </c>
      <c r="J383" s="4">
        <v>5</v>
      </c>
      <c r="K383" s="4">
        <v>3</v>
      </c>
      <c r="L383" s="6">
        <f t="shared" si="5"/>
        <v>0.8</v>
      </c>
      <c r="M383" s="2" t="s">
        <v>14</v>
      </c>
      <c r="N383" s="2" t="s">
        <v>155</v>
      </c>
    </row>
    <row r="384" spans="1:14" s="5" customFormat="1" x14ac:dyDescent="0.25">
      <c r="A384" s="2" t="s">
        <v>141</v>
      </c>
      <c r="B384" s="2" t="s">
        <v>142</v>
      </c>
      <c r="C384" s="3">
        <v>150000</v>
      </c>
      <c r="D384" s="2" t="s">
        <v>174</v>
      </c>
      <c r="E384" s="2" t="s">
        <v>166</v>
      </c>
      <c r="F384" s="4">
        <v>5</v>
      </c>
      <c r="G384" s="4">
        <v>4</v>
      </c>
      <c r="H384" s="4">
        <v>4</v>
      </c>
      <c r="I384" s="4">
        <v>3</v>
      </c>
      <c r="J384" s="4">
        <v>4</v>
      </c>
      <c r="K384" s="4">
        <v>3</v>
      </c>
      <c r="L384" s="6">
        <f t="shared" si="5"/>
        <v>0.76666666666666672</v>
      </c>
      <c r="M384" s="2" t="s">
        <v>14</v>
      </c>
      <c r="N384" s="2" t="s">
        <v>156</v>
      </c>
    </row>
    <row r="385" spans="1:14" s="5" customFormat="1" x14ac:dyDescent="0.25">
      <c r="A385" s="2" t="s">
        <v>141</v>
      </c>
      <c r="B385" s="2" t="s">
        <v>142</v>
      </c>
      <c r="C385" s="3">
        <v>150000</v>
      </c>
      <c r="D385" s="2" t="s">
        <v>174</v>
      </c>
      <c r="E385" s="2" t="s">
        <v>166</v>
      </c>
      <c r="F385" s="4">
        <v>4</v>
      </c>
      <c r="G385" s="4">
        <v>3</v>
      </c>
      <c r="H385" s="4">
        <v>4</v>
      </c>
      <c r="I385" s="4">
        <v>3</v>
      </c>
      <c r="J385" s="4">
        <v>4</v>
      </c>
      <c r="K385" s="4">
        <v>4</v>
      </c>
      <c r="L385" s="6">
        <f t="shared" si="5"/>
        <v>0.73333333333333328</v>
      </c>
      <c r="M385" s="2" t="s">
        <v>17</v>
      </c>
      <c r="N385" s="2" t="s">
        <v>152</v>
      </c>
    </row>
    <row r="386" spans="1:14" s="5" customFormat="1" x14ac:dyDescent="0.25">
      <c r="A386" s="2" t="s">
        <v>141</v>
      </c>
      <c r="B386" s="2" t="s">
        <v>142</v>
      </c>
      <c r="C386" s="3">
        <v>150000</v>
      </c>
      <c r="D386" s="2" t="s">
        <v>174</v>
      </c>
      <c r="E386" s="2" t="s">
        <v>166</v>
      </c>
      <c r="F386" s="4">
        <v>4</v>
      </c>
      <c r="G386" s="4">
        <v>3</v>
      </c>
      <c r="H386" s="4">
        <v>3</v>
      </c>
      <c r="I386" s="4">
        <v>4</v>
      </c>
      <c r="J386" s="4">
        <v>5</v>
      </c>
      <c r="K386" s="4">
        <v>3</v>
      </c>
      <c r="L386" s="6">
        <f t="shared" ref="L386:L449" si="6">SUM(F386:K386)/30</f>
        <v>0.73333333333333328</v>
      </c>
      <c r="M386" s="2" t="s">
        <v>17</v>
      </c>
      <c r="N386" s="2" t="s">
        <v>153</v>
      </c>
    </row>
    <row r="387" spans="1:14" s="5" customFormat="1" x14ac:dyDescent="0.25">
      <c r="A387" s="2" t="s">
        <v>141</v>
      </c>
      <c r="B387" s="2" t="s">
        <v>142</v>
      </c>
      <c r="C387" s="3">
        <v>150000</v>
      </c>
      <c r="D387" s="2" t="s">
        <v>174</v>
      </c>
      <c r="E387" s="2" t="s">
        <v>166</v>
      </c>
      <c r="F387" s="4">
        <v>4</v>
      </c>
      <c r="G387" s="4">
        <v>2</v>
      </c>
      <c r="H387" s="4">
        <v>2</v>
      </c>
      <c r="I387" s="4">
        <v>4</v>
      </c>
      <c r="J387" s="4">
        <v>5</v>
      </c>
      <c r="K387" s="4">
        <v>2</v>
      </c>
      <c r="L387" s="6">
        <f t="shared" si="6"/>
        <v>0.6333333333333333</v>
      </c>
      <c r="M387" s="2" t="s">
        <v>17</v>
      </c>
      <c r="N387" s="2" t="s">
        <v>157</v>
      </c>
    </row>
    <row r="388" spans="1:14" s="5" customFormat="1" x14ac:dyDescent="0.25">
      <c r="A388" s="2" t="s">
        <v>106</v>
      </c>
      <c r="B388" s="2" t="s">
        <v>107</v>
      </c>
      <c r="C388" s="3">
        <v>25000</v>
      </c>
      <c r="D388" s="2" t="s">
        <v>174</v>
      </c>
      <c r="E388" s="2" t="s">
        <v>162</v>
      </c>
      <c r="F388" s="4">
        <v>4</v>
      </c>
      <c r="G388" s="4">
        <v>3</v>
      </c>
      <c r="H388" s="4">
        <v>4</v>
      </c>
      <c r="I388" s="4">
        <v>4</v>
      </c>
      <c r="J388" s="4">
        <v>5</v>
      </c>
      <c r="K388" s="4">
        <v>3</v>
      </c>
      <c r="L388" s="6">
        <f t="shared" si="6"/>
        <v>0.76666666666666672</v>
      </c>
      <c r="M388" s="2" t="s">
        <v>14</v>
      </c>
      <c r="N388" s="2" t="s">
        <v>149</v>
      </c>
    </row>
    <row r="389" spans="1:14" s="5" customFormat="1" x14ac:dyDescent="0.25">
      <c r="A389" s="2" t="s">
        <v>106</v>
      </c>
      <c r="B389" s="2" t="s">
        <v>107</v>
      </c>
      <c r="C389" s="3">
        <v>25000</v>
      </c>
      <c r="D389" s="2" t="s">
        <v>174</v>
      </c>
      <c r="E389" s="2" t="s">
        <v>162</v>
      </c>
      <c r="F389" s="4">
        <v>5</v>
      </c>
      <c r="G389" s="4">
        <v>4</v>
      </c>
      <c r="H389" s="4">
        <v>4</v>
      </c>
      <c r="I389" s="4">
        <v>3</v>
      </c>
      <c r="J389" s="4">
        <v>4</v>
      </c>
      <c r="K389" s="4">
        <v>3</v>
      </c>
      <c r="L389" s="6">
        <f t="shared" si="6"/>
        <v>0.76666666666666672</v>
      </c>
      <c r="M389" s="2" t="s">
        <v>14</v>
      </c>
      <c r="N389" s="2" t="s">
        <v>150</v>
      </c>
    </row>
    <row r="390" spans="1:14" s="5" customFormat="1" x14ac:dyDescent="0.25">
      <c r="A390" s="2" t="s">
        <v>106</v>
      </c>
      <c r="B390" s="2" t="s">
        <v>107</v>
      </c>
      <c r="C390" s="3">
        <v>25000</v>
      </c>
      <c r="D390" s="2" t="s">
        <v>174</v>
      </c>
      <c r="E390" s="2" t="s">
        <v>162</v>
      </c>
      <c r="F390" s="4">
        <v>5</v>
      </c>
      <c r="G390" s="4">
        <v>5</v>
      </c>
      <c r="H390" s="4">
        <v>5</v>
      </c>
      <c r="I390" s="4">
        <v>5</v>
      </c>
      <c r="J390" s="4">
        <v>5</v>
      </c>
      <c r="K390" s="4">
        <v>5</v>
      </c>
      <c r="L390" s="6">
        <f t="shared" si="6"/>
        <v>1</v>
      </c>
      <c r="M390" s="2" t="s">
        <v>14</v>
      </c>
      <c r="N390" s="2" t="s">
        <v>151</v>
      </c>
    </row>
    <row r="391" spans="1:14" s="5" customFormat="1" x14ac:dyDescent="0.25">
      <c r="A391" s="2" t="s">
        <v>106</v>
      </c>
      <c r="B391" s="2" t="s">
        <v>107</v>
      </c>
      <c r="C391" s="3">
        <v>25000</v>
      </c>
      <c r="D391" s="2" t="s">
        <v>174</v>
      </c>
      <c r="E391" s="2" t="s">
        <v>162</v>
      </c>
      <c r="F391" s="4">
        <v>5</v>
      </c>
      <c r="G391" s="4">
        <v>4</v>
      </c>
      <c r="H391" s="4">
        <v>4</v>
      </c>
      <c r="I391" s="4">
        <v>5</v>
      </c>
      <c r="J391" s="4">
        <v>4</v>
      </c>
      <c r="K391" s="4">
        <v>5</v>
      </c>
      <c r="L391" s="6">
        <f t="shared" si="6"/>
        <v>0.9</v>
      </c>
      <c r="M391" s="2" t="s">
        <v>14</v>
      </c>
      <c r="N391" s="2" t="s">
        <v>153</v>
      </c>
    </row>
    <row r="392" spans="1:14" s="5" customFormat="1" x14ac:dyDescent="0.25">
      <c r="A392" s="2" t="s">
        <v>106</v>
      </c>
      <c r="B392" s="2" t="s">
        <v>107</v>
      </c>
      <c r="C392" s="3">
        <v>25000</v>
      </c>
      <c r="D392" s="2" t="s">
        <v>174</v>
      </c>
      <c r="E392" s="2" t="s">
        <v>162</v>
      </c>
      <c r="F392" s="4">
        <v>5</v>
      </c>
      <c r="G392" s="4">
        <v>5</v>
      </c>
      <c r="H392" s="4">
        <v>5</v>
      </c>
      <c r="I392" s="4">
        <v>5</v>
      </c>
      <c r="J392" s="4">
        <v>5</v>
      </c>
      <c r="K392" s="4">
        <v>5</v>
      </c>
      <c r="L392" s="6">
        <f t="shared" si="6"/>
        <v>1</v>
      </c>
      <c r="M392" s="2" t="s">
        <v>14</v>
      </c>
      <c r="N392" s="2" t="s">
        <v>154</v>
      </c>
    </row>
    <row r="393" spans="1:14" s="5" customFormat="1" x14ac:dyDescent="0.25">
      <c r="A393" s="2" t="s">
        <v>106</v>
      </c>
      <c r="B393" s="2" t="s">
        <v>107</v>
      </c>
      <c r="C393" s="3">
        <v>25000</v>
      </c>
      <c r="D393" s="2" t="s">
        <v>174</v>
      </c>
      <c r="E393" s="2" t="s">
        <v>162</v>
      </c>
      <c r="F393" s="4">
        <v>5</v>
      </c>
      <c r="G393" s="4">
        <v>4</v>
      </c>
      <c r="H393" s="4">
        <v>4</v>
      </c>
      <c r="I393" s="4">
        <v>5</v>
      </c>
      <c r="J393" s="4">
        <v>4</v>
      </c>
      <c r="K393" s="4">
        <v>5</v>
      </c>
      <c r="L393" s="6">
        <f t="shared" si="6"/>
        <v>0.9</v>
      </c>
      <c r="M393" s="2" t="s">
        <v>14</v>
      </c>
      <c r="N393" s="2" t="s">
        <v>155</v>
      </c>
    </row>
    <row r="394" spans="1:14" s="5" customFormat="1" x14ac:dyDescent="0.25">
      <c r="A394" s="2" t="s">
        <v>106</v>
      </c>
      <c r="B394" s="2" t="s">
        <v>107</v>
      </c>
      <c r="C394" s="3">
        <v>25000</v>
      </c>
      <c r="D394" s="2" t="s">
        <v>174</v>
      </c>
      <c r="E394" s="2" t="s">
        <v>162</v>
      </c>
      <c r="F394" s="4">
        <v>5</v>
      </c>
      <c r="G394" s="4">
        <v>3</v>
      </c>
      <c r="H394" s="4">
        <v>3</v>
      </c>
      <c r="I394" s="4">
        <v>4</v>
      </c>
      <c r="J394" s="4">
        <v>4</v>
      </c>
      <c r="K394" s="4">
        <v>4</v>
      </c>
      <c r="L394" s="6">
        <f t="shared" si="6"/>
        <v>0.76666666666666672</v>
      </c>
      <c r="M394" s="2" t="s">
        <v>14</v>
      </c>
      <c r="N394" s="2" t="s">
        <v>156</v>
      </c>
    </row>
    <row r="395" spans="1:14" s="5" customFormat="1" x14ac:dyDescent="0.25">
      <c r="A395" s="2" t="s">
        <v>106</v>
      </c>
      <c r="B395" s="2" t="s">
        <v>107</v>
      </c>
      <c r="C395" s="3">
        <v>25000</v>
      </c>
      <c r="D395" s="2" t="s">
        <v>174</v>
      </c>
      <c r="E395" s="2" t="s">
        <v>162</v>
      </c>
      <c r="F395" s="4">
        <v>5</v>
      </c>
      <c r="G395" s="4">
        <v>3</v>
      </c>
      <c r="H395" s="4">
        <v>4</v>
      </c>
      <c r="I395" s="4">
        <v>4</v>
      </c>
      <c r="J395" s="4">
        <v>4</v>
      </c>
      <c r="K395" s="4">
        <v>4</v>
      </c>
      <c r="L395" s="6">
        <f t="shared" si="6"/>
        <v>0.8</v>
      </c>
      <c r="M395" s="2" t="s">
        <v>14</v>
      </c>
      <c r="N395" s="2" t="s">
        <v>157</v>
      </c>
    </row>
    <row r="396" spans="1:14" s="5" customFormat="1" x14ac:dyDescent="0.25">
      <c r="A396" s="2" t="s">
        <v>106</v>
      </c>
      <c r="B396" s="2" t="s">
        <v>107</v>
      </c>
      <c r="C396" s="3">
        <v>25000</v>
      </c>
      <c r="D396" s="2" t="s">
        <v>174</v>
      </c>
      <c r="E396" s="2" t="s">
        <v>162</v>
      </c>
      <c r="F396" s="4">
        <v>4</v>
      </c>
      <c r="G396" s="4">
        <v>3</v>
      </c>
      <c r="H396" s="4">
        <v>3</v>
      </c>
      <c r="I396" s="4">
        <v>4</v>
      </c>
      <c r="J396" s="4">
        <v>4</v>
      </c>
      <c r="K396" s="4">
        <v>4</v>
      </c>
      <c r="L396" s="6">
        <f t="shared" si="6"/>
        <v>0.73333333333333328</v>
      </c>
      <c r="M396" s="2" t="s">
        <v>17</v>
      </c>
      <c r="N396" s="2" t="s">
        <v>152</v>
      </c>
    </row>
    <row r="397" spans="1:14" s="5" customFormat="1" x14ac:dyDescent="0.25">
      <c r="A397" s="2" t="s">
        <v>181</v>
      </c>
      <c r="B397" s="2" t="s">
        <v>69</v>
      </c>
      <c r="C397" s="3">
        <v>80000</v>
      </c>
      <c r="D397" s="2" t="s">
        <v>174</v>
      </c>
      <c r="E397" s="2" t="s">
        <v>161</v>
      </c>
      <c r="F397" s="4">
        <v>4</v>
      </c>
      <c r="G397" s="4">
        <v>3</v>
      </c>
      <c r="H397" s="4">
        <v>4</v>
      </c>
      <c r="I397" s="4">
        <v>4</v>
      </c>
      <c r="J397" s="4">
        <v>4</v>
      </c>
      <c r="K397" s="4">
        <v>4</v>
      </c>
      <c r="L397" s="6">
        <f t="shared" si="6"/>
        <v>0.76666666666666672</v>
      </c>
      <c r="M397" s="2" t="s">
        <v>14</v>
      </c>
      <c r="N397" s="2" t="s">
        <v>150</v>
      </c>
    </row>
    <row r="398" spans="1:14" s="5" customFormat="1" x14ac:dyDescent="0.25">
      <c r="A398" s="2" t="s">
        <v>181</v>
      </c>
      <c r="B398" s="2" t="s">
        <v>69</v>
      </c>
      <c r="C398" s="3">
        <v>80000</v>
      </c>
      <c r="D398" s="2" t="s">
        <v>174</v>
      </c>
      <c r="E398" s="2" t="s">
        <v>161</v>
      </c>
      <c r="F398" s="4">
        <v>5</v>
      </c>
      <c r="G398" s="4">
        <v>5</v>
      </c>
      <c r="H398" s="4">
        <v>5</v>
      </c>
      <c r="I398" s="4">
        <v>5</v>
      </c>
      <c r="J398" s="4">
        <v>5</v>
      </c>
      <c r="K398" s="4">
        <v>5</v>
      </c>
      <c r="L398" s="6">
        <f t="shared" si="6"/>
        <v>1</v>
      </c>
      <c r="M398" s="2" t="s">
        <v>14</v>
      </c>
      <c r="N398" s="2" t="s">
        <v>151</v>
      </c>
    </row>
    <row r="399" spans="1:14" s="5" customFormat="1" x14ac:dyDescent="0.25">
      <c r="A399" s="2" t="s">
        <v>181</v>
      </c>
      <c r="B399" s="2" t="s">
        <v>69</v>
      </c>
      <c r="C399" s="3">
        <v>80000</v>
      </c>
      <c r="D399" s="2" t="s">
        <v>174</v>
      </c>
      <c r="E399" s="2" t="s">
        <v>161</v>
      </c>
      <c r="F399" s="4">
        <v>5</v>
      </c>
      <c r="G399" s="4">
        <v>5</v>
      </c>
      <c r="H399" s="4">
        <v>4</v>
      </c>
      <c r="I399" s="4">
        <v>5</v>
      </c>
      <c r="J399" s="4">
        <v>4</v>
      </c>
      <c r="K399" s="4">
        <v>4</v>
      </c>
      <c r="L399" s="6">
        <f t="shared" si="6"/>
        <v>0.9</v>
      </c>
      <c r="M399" s="2" t="s">
        <v>14</v>
      </c>
      <c r="N399" s="2" t="s">
        <v>153</v>
      </c>
    </row>
    <row r="400" spans="1:14" s="5" customFormat="1" x14ac:dyDescent="0.25">
      <c r="A400" s="2" t="s">
        <v>181</v>
      </c>
      <c r="B400" s="2" t="s">
        <v>69</v>
      </c>
      <c r="C400" s="3">
        <v>80000</v>
      </c>
      <c r="D400" s="2" t="s">
        <v>174</v>
      </c>
      <c r="E400" s="2" t="s">
        <v>161</v>
      </c>
      <c r="F400" s="4">
        <v>5</v>
      </c>
      <c r="G400" s="4">
        <v>4</v>
      </c>
      <c r="H400" s="4">
        <v>5</v>
      </c>
      <c r="I400" s="4">
        <v>5</v>
      </c>
      <c r="J400" s="4">
        <v>5</v>
      </c>
      <c r="K400" s="4">
        <v>5</v>
      </c>
      <c r="L400" s="6">
        <f t="shared" si="6"/>
        <v>0.96666666666666667</v>
      </c>
      <c r="M400" s="2" t="s">
        <v>14</v>
      </c>
      <c r="N400" s="2" t="s">
        <v>154</v>
      </c>
    </row>
    <row r="401" spans="1:14" s="5" customFormat="1" x14ac:dyDescent="0.25">
      <c r="A401" s="2" t="s">
        <v>181</v>
      </c>
      <c r="B401" s="2" t="s">
        <v>69</v>
      </c>
      <c r="C401" s="3">
        <v>80000</v>
      </c>
      <c r="D401" s="2" t="s">
        <v>174</v>
      </c>
      <c r="E401" s="2" t="s">
        <v>161</v>
      </c>
      <c r="F401" s="4">
        <v>5</v>
      </c>
      <c r="G401" s="4">
        <v>5</v>
      </c>
      <c r="H401" s="4">
        <v>4</v>
      </c>
      <c r="I401" s="4">
        <v>5</v>
      </c>
      <c r="J401" s="4">
        <v>4</v>
      </c>
      <c r="K401" s="4">
        <v>4</v>
      </c>
      <c r="L401" s="6">
        <f t="shared" si="6"/>
        <v>0.9</v>
      </c>
      <c r="M401" s="2" t="s">
        <v>14</v>
      </c>
      <c r="N401" s="2" t="s">
        <v>155</v>
      </c>
    </row>
    <row r="402" spans="1:14" s="5" customFormat="1" x14ac:dyDescent="0.25">
      <c r="A402" s="2" t="s">
        <v>181</v>
      </c>
      <c r="B402" s="2" t="s">
        <v>69</v>
      </c>
      <c r="C402" s="3">
        <v>80000</v>
      </c>
      <c r="D402" s="2" t="s">
        <v>174</v>
      </c>
      <c r="E402" s="2" t="s">
        <v>161</v>
      </c>
      <c r="F402" s="4">
        <v>5</v>
      </c>
      <c r="G402" s="4">
        <v>4</v>
      </c>
      <c r="H402" s="4">
        <v>3</v>
      </c>
      <c r="I402" s="4">
        <v>5</v>
      </c>
      <c r="J402" s="4">
        <v>4</v>
      </c>
      <c r="K402" s="4">
        <v>4</v>
      </c>
      <c r="L402" s="6">
        <f t="shared" si="6"/>
        <v>0.83333333333333337</v>
      </c>
      <c r="M402" s="2" t="s">
        <v>14</v>
      </c>
      <c r="N402" s="2" t="s">
        <v>156</v>
      </c>
    </row>
    <row r="403" spans="1:14" s="5" customFormat="1" x14ac:dyDescent="0.25">
      <c r="A403" s="2" t="s">
        <v>181</v>
      </c>
      <c r="B403" s="2" t="s">
        <v>69</v>
      </c>
      <c r="C403" s="3">
        <v>80000</v>
      </c>
      <c r="D403" s="2" t="s">
        <v>174</v>
      </c>
      <c r="E403" s="2" t="s">
        <v>161</v>
      </c>
      <c r="F403" s="4">
        <v>5</v>
      </c>
      <c r="G403" s="4">
        <v>5</v>
      </c>
      <c r="H403" s="4">
        <v>4</v>
      </c>
      <c r="I403" s="4">
        <v>5</v>
      </c>
      <c r="J403" s="4">
        <v>4</v>
      </c>
      <c r="K403" s="4">
        <v>3</v>
      </c>
      <c r="L403" s="6">
        <f t="shared" si="6"/>
        <v>0.8666666666666667</v>
      </c>
      <c r="M403" s="2" t="s">
        <v>14</v>
      </c>
      <c r="N403" s="2" t="s">
        <v>157</v>
      </c>
    </row>
    <row r="404" spans="1:14" s="5" customFormat="1" x14ac:dyDescent="0.25">
      <c r="A404" s="2" t="s">
        <v>181</v>
      </c>
      <c r="B404" s="2" t="s">
        <v>69</v>
      </c>
      <c r="C404" s="3">
        <v>80000</v>
      </c>
      <c r="D404" s="2" t="s">
        <v>174</v>
      </c>
      <c r="E404" s="2" t="s">
        <v>161</v>
      </c>
      <c r="F404" s="4">
        <v>5</v>
      </c>
      <c r="G404" s="4">
        <v>4</v>
      </c>
      <c r="H404" s="4">
        <v>4</v>
      </c>
      <c r="I404" s="4">
        <v>5</v>
      </c>
      <c r="J404" s="4">
        <v>5</v>
      </c>
      <c r="K404" s="4">
        <v>4</v>
      </c>
      <c r="L404" s="6">
        <f t="shared" si="6"/>
        <v>0.9</v>
      </c>
      <c r="M404" s="2" t="s">
        <v>17</v>
      </c>
      <c r="N404" s="2" t="s">
        <v>149</v>
      </c>
    </row>
    <row r="405" spans="1:14" s="5" customFormat="1" x14ac:dyDescent="0.25">
      <c r="A405" s="2" t="s">
        <v>181</v>
      </c>
      <c r="B405" s="2" t="s">
        <v>69</v>
      </c>
      <c r="C405" s="3">
        <v>80000</v>
      </c>
      <c r="D405" s="2" t="s">
        <v>174</v>
      </c>
      <c r="E405" s="2" t="s">
        <v>161</v>
      </c>
      <c r="F405" s="4">
        <v>3</v>
      </c>
      <c r="G405" s="4">
        <v>4</v>
      </c>
      <c r="H405" s="4">
        <v>3</v>
      </c>
      <c r="I405" s="4">
        <v>5</v>
      </c>
      <c r="J405" s="4">
        <v>4</v>
      </c>
      <c r="K405" s="4">
        <v>4</v>
      </c>
      <c r="L405" s="6">
        <f t="shared" si="6"/>
        <v>0.76666666666666672</v>
      </c>
      <c r="M405" s="2" t="s">
        <v>17</v>
      </c>
      <c r="N405" s="2" t="s">
        <v>152</v>
      </c>
    </row>
    <row r="406" spans="1:14" s="5" customFormat="1" x14ac:dyDescent="0.25">
      <c r="A406" s="2" t="s">
        <v>116</v>
      </c>
      <c r="B406" s="2" t="s">
        <v>117</v>
      </c>
      <c r="C406" s="3">
        <v>100000</v>
      </c>
      <c r="D406" s="2" t="s">
        <v>174</v>
      </c>
      <c r="E406" s="2" t="s">
        <v>164</v>
      </c>
      <c r="F406" s="4">
        <v>4</v>
      </c>
      <c r="G406" s="4">
        <v>2</v>
      </c>
      <c r="H406" s="4">
        <v>2</v>
      </c>
      <c r="I406" s="4">
        <v>2</v>
      </c>
      <c r="J406" s="4">
        <v>3</v>
      </c>
      <c r="K406" s="4">
        <v>3</v>
      </c>
      <c r="L406" s="6">
        <f t="shared" si="6"/>
        <v>0.53333333333333333</v>
      </c>
      <c r="M406" s="2" t="s">
        <v>14</v>
      </c>
      <c r="N406" s="2" t="s">
        <v>150</v>
      </c>
    </row>
    <row r="407" spans="1:14" s="5" customFormat="1" x14ac:dyDescent="0.25">
      <c r="A407" s="2" t="s">
        <v>116</v>
      </c>
      <c r="B407" s="2" t="s">
        <v>117</v>
      </c>
      <c r="C407" s="3">
        <v>100000</v>
      </c>
      <c r="D407" s="2" t="s">
        <v>174</v>
      </c>
      <c r="E407" s="2" t="s">
        <v>164</v>
      </c>
      <c r="F407" s="4">
        <v>4</v>
      </c>
      <c r="G407" s="4">
        <v>2</v>
      </c>
      <c r="H407" s="4">
        <v>1</v>
      </c>
      <c r="I407" s="4">
        <v>2</v>
      </c>
      <c r="J407" s="4">
        <v>3</v>
      </c>
      <c r="K407" s="4">
        <v>2</v>
      </c>
      <c r="L407" s="6">
        <f t="shared" si="6"/>
        <v>0.46666666666666667</v>
      </c>
      <c r="M407" s="2" t="s">
        <v>14</v>
      </c>
      <c r="N407" s="2" t="s">
        <v>154</v>
      </c>
    </row>
    <row r="408" spans="1:14" s="5" customFormat="1" x14ac:dyDescent="0.25">
      <c r="A408" s="2" t="s">
        <v>116</v>
      </c>
      <c r="B408" s="2" t="s">
        <v>117</v>
      </c>
      <c r="C408" s="3">
        <v>100000</v>
      </c>
      <c r="D408" s="2" t="s">
        <v>174</v>
      </c>
      <c r="E408" s="2" t="s">
        <v>164</v>
      </c>
      <c r="F408" s="4">
        <v>4</v>
      </c>
      <c r="G408" s="4">
        <v>3</v>
      </c>
      <c r="H408" s="4">
        <v>2</v>
      </c>
      <c r="I408" s="4">
        <v>3</v>
      </c>
      <c r="J408" s="4">
        <v>3</v>
      </c>
      <c r="K408" s="4">
        <v>3</v>
      </c>
      <c r="L408" s="6">
        <f t="shared" si="6"/>
        <v>0.6</v>
      </c>
      <c r="M408" s="2" t="s">
        <v>14</v>
      </c>
      <c r="N408" s="2" t="s">
        <v>155</v>
      </c>
    </row>
    <row r="409" spans="1:14" s="5" customFormat="1" x14ac:dyDescent="0.25">
      <c r="A409" s="2" t="s">
        <v>116</v>
      </c>
      <c r="B409" s="2" t="s">
        <v>117</v>
      </c>
      <c r="C409" s="3">
        <v>100000</v>
      </c>
      <c r="D409" s="2" t="s">
        <v>174</v>
      </c>
      <c r="E409" s="2" t="s">
        <v>164</v>
      </c>
      <c r="F409" s="4">
        <v>4</v>
      </c>
      <c r="G409" s="4">
        <v>3</v>
      </c>
      <c r="H409" s="4">
        <v>2</v>
      </c>
      <c r="I409" s="4">
        <v>2</v>
      </c>
      <c r="J409" s="4">
        <v>4</v>
      </c>
      <c r="K409" s="4">
        <v>2</v>
      </c>
      <c r="L409" s="6">
        <f t="shared" si="6"/>
        <v>0.56666666666666665</v>
      </c>
      <c r="M409" s="2" t="s">
        <v>14</v>
      </c>
      <c r="N409" s="2" t="s">
        <v>156</v>
      </c>
    </row>
    <row r="410" spans="1:14" s="5" customFormat="1" x14ac:dyDescent="0.25">
      <c r="A410" s="2" t="s">
        <v>116</v>
      </c>
      <c r="B410" s="2" t="s">
        <v>117</v>
      </c>
      <c r="C410" s="3">
        <v>100000</v>
      </c>
      <c r="D410" s="2" t="s">
        <v>174</v>
      </c>
      <c r="E410" s="2" t="s">
        <v>164</v>
      </c>
      <c r="F410" s="4">
        <v>3</v>
      </c>
      <c r="G410" s="4">
        <v>2</v>
      </c>
      <c r="H410" s="4">
        <v>1</v>
      </c>
      <c r="I410" s="4">
        <v>4</v>
      </c>
      <c r="J410" s="4">
        <v>3</v>
      </c>
      <c r="K410" s="4">
        <v>3</v>
      </c>
      <c r="L410" s="6">
        <f t="shared" si="6"/>
        <v>0.53333333333333333</v>
      </c>
      <c r="M410" s="2" t="s">
        <v>17</v>
      </c>
      <c r="N410" s="2" t="s">
        <v>149</v>
      </c>
    </row>
    <row r="411" spans="1:14" s="5" customFormat="1" x14ac:dyDescent="0.25">
      <c r="A411" s="2" t="s">
        <v>116</v>
      </c>
      <c r="B411" s="2" t="s">
        <v>117</v>
      </c>
      <c r="C411" s="3">
        <v>100000</v>
      </c>
      <c r="D411" s="2" t="s">
        <v>174</v>
      </c>
      <c r="E411" s="2" t="s">
        <v>164</v>
      </c>
      <c r="F411" s="4">
        <v>5</v>
      </c>
      <c r="G411" s="4">
        <v>2</v>
      </c>
      <c r="H411" s="4">
        <v>1</v>
      </c>
      <c r="I411" s="4">
        <v>1</v>
      </c>
      <c r="J411" s="4">
        <v>1</v>
      </c>
      <c r="K411" s="4">
        <v>5</v>
      </c>
      <c r="L411" s="6">
        <f t="shared" si="6"/>
        <v>0.5</v>
      </c>
      <c r="M411" s="2" t="s">
        <v>17</v>
      </c>
      <c r="N411" s="2" t="s">
        <v>151</v>
      </c>
    </row>
    <row r="412" spans="1:14" s="5" customFormat="1" x14ac:dyDescent="0.25">
      <c r="A412" s="2" t="s">
        <v>116</v>
      </c>
      <c r="B412" s="2" t="s">
        <v>117</v>
      </c>
      <c r="C412" s="3">
        <v>100000</v>
      </c>
      <c r="D412" s="2" t="s">
        <v>174</v>
      </c>
      <c r="E412" s="2" t="s">
        <v>164</v>
      </c>
      <c r="F412" s="4">
        <v>3</v>
      </c>
      <c r="G412" s="4">
        <v>4</v>
      </c>
      <c r="H412" s="4">
        <v>3</v>
      </c>
      <c r="I412" s="4">
        <v>3</v>
      </c>
      <c r="J412" s="4">
        <v>4</v>
      </c>
      <c r="K412" s="4">
        <v>4</v>
      </c>
      <c r="L412" s="6">
        <f t="shared" si="6"/>
        <v>0.7</v>
      </c>
      <c r="M412" s="2" t="s">
        <v>17</v>
      </c>
      <c r="N412" s="2" t="s">
        <v>152</v>
      </c>
    </row>
    <row r="413" spans="1:14" s="5" customFormat="1" x14ac:dyDescent="0.25">
      <c r="A413" s="2" t="s">
        <v>116</v>
      </c>
      <c r="B413" s="2" t="s">
        <v>117</v>
      </c>
      <c r="C413" s="3">
        <v>100000</v>
      </c>
      <c r="D413" s="2" t="s">
        <v>174</v>
      </c>
      <c r="E413" s="2" t="s">
        <v>164</v>
      </c>
      <c r="F413" s="4">
        <v>4</v>
      </c>
      <c r="G413" s="4">
        <v>3</v>
      </c>
      <c r="H413" s="4">
        <v>2</v>
      </c>
      <c r="I413" s="4">
        <v>4</v>
      </c>
      <c r="J413" s="4">
        <v>3</v>
      </c>
      <c r="K413" s="4">
        <v>3</v>
      </c>
      <c r="L413" s="6">
        <f t="shared" si="6"/>
        <v>0.6333333333333333</v>
      </c>
      <c r="M413" s="2" t="s">
        <v>17</v>
      </c>
      <c r="N413" s="2" t="s">
        <v>153</v>
      </c>
    </row>
    <row r="414" spans="1:14" s="5" customFormat="1" x14ac:dyDescent="0.25">
      <c r="A414" s="2" t="s">
        <v>116</v>
      </c>
      <c r="B414" s="2" t="s">
        <v>117</v>
      </c>
      <c r="C414" s="3">
        <v>100000</v>
      </c>
      <c r="D414" s="2" t="s">
        <v>174</v>
      </c>
      <c r="E414" s="2" t="s">
        <v>164</v>
      </c>
      <c r="F414" s="4">
        <v>4</v>
      </c>
      <c r="G414" s="4">
        <v>2</v>
      </c>
      <c r="H414" s="4">
        <v>2</v>
      </c>
      <c r="I414" s="4">
        <v>2</v>
      </c>
      <c r="J414" s="4">
        <v>4</v>
      </c>
      <c r="K414" s="4">
        <v>3</v>
      </c>
      <c r="L414" s="6">
        <f t="shared" si="6"/>
        <v>0.56666666666666665</v>
      </c>
      <c r="M414" s="2" t="s">
        <v>17</v>
      </c>
      <c r="N414" s="2" t="s">
        <v>157</v>
      </c>
    </row>
    <row r="415" spans="1:14" s="5" customFormat="1" x14ac:dyDescent="0.25">
      <c r="A415" s="2" t="s">
        <v>52</v>
      </c>
      <c r="B415" s="2" t="s">
        <v>53</v>
      </c>
      <c r="C415" s="3">
        <v>80000</v>
      </c>
      <c r="D415" s="2" t="s">
        <v>174</v>
      </c>
      <c r="E415" s="2" t="s">
        <v>159</v>
      </c>
      <c r="F415" s="4">
        <v>2</v>
      </c>
      <c r="G415" s="4">
        <v>3</v>
      </c>
      <c r="H415" s="4">
        <v>3</v>
      </c>
      <c r="I415" s="4">
        <v>3</v>
      </c>
      <c r="J415" s="4">
        <v>4</v>
      </c>
      <c r="K415" s="4">
        <v>3</v>
      </c>
      <c r="L415" s="6">
        <f t="shared" si="6"/>
        <v>0.6</v>
      </c>
      <c r="M415" s="2" t="s">
        <v>14</v>
      </c>
      <c r="N415" s="2" t="s">
        <v>150</v>
      </c>
    </row>
    <row r="416" spans="1:14" s="5" customFormat="1" x14ac:dyDescent="0.25">
      <c r="A416" s="2" t="s">
        <v>52</v>
      </c>
      <c r="B416" s="2" t="s">
        <v>53</v>
      </c>
      <c r="C416" s="3">
        <v>80000</v>
      </c>
      <c r="D416" s="2" t="s">
        <v>174</v>
      </c>
      <c r="E416" s="2" t="s">
        <v>159</v>
      </c>
      <c r="F416" s="4">
        <v>3</v>
      </c>
      <c r="G416" s="4">
        <v>3</v>
      </c>
      <c r="H416" s="4">
        <v>3</v>
      </c>
      <c r="I416" s="4">
        <v>3</v>
      </c>
      <c r="J416" s="4">
        <v>3</v>
      </c>
      <c r="K416" s="4">
        <v>3</v>
      </c>
      <c r="L416" s="6">
        <f t="shared" si="6"/>
        <v>0.6</v>
      </c>
      <c r="M416" s="2" t="s">
        <v>14</v>
      </c>
      <c r="N416" s="2" t="s">
        <v>154</v>
      </c>
    </row>
    <row r="417" spans="1:14" s="5" customFormat="1" x14ac:dyDescent="0.25">
      <c r="A417" s="2" t="s">
        <v>52</v>
      </c>
      <c r="B417" s="2" t="s">
        <v>53</v>
      </c>
      <c r="C417" s="3">
        <v>80000</v>
      </c>
      <c r="D417" s="2" t="s">
        <v>174</v>
      </c>
      <c r="E417" s="2" t="s">
        <v>159</v>
      </c>
      <c r="F417" s="4">
        <v>3</v>
      </c>
      <c r="G417" s="4">
        <v>4</v>
      </c>
      <c r="H417" s="4">
        <v>4</v>
      </c>
      <c r="I417" s="4">
        <v>4</v>
      </c>
      <c r="J417" s="4">
        <v>4</v>
      </c>
      <c r="K417" s="4">
        <v>5</v>
      </c>
      <c r="L417" s="6">
        <f t="shared" si="6"/>
        <v>0.8</v>
      </c>
      <c r="M417" s="2" t="s">
        <v>14</v>
      </c>
      <c r="N417" s="2" t="s">
        <v>155</v>
      </c>
    </row>
    <row r="418" spans="1:14" s="5" customFormat="1" x14ac:dyDescent="0.25">
      <c r="A418" s="2" t="s">
        <v>52</v>
      </c>
      <c r="B418" s="2" t="s">
        <v>53</v>
      </c>
      <c r="C418" s="3">
        <v>80000</v>
      </c>
      <c r="D418" s="2" t="s">
        <v>174</v>
      </c>
      <c r="E418" s="2" t="s">
        <v>159</v>
      </c>
      <c r="F418" s="4">
        <v>5</v>
      </c>
      <c r="G418" s="4">
        <v>4</v>
      </c>
      <c r="H418" s="4">
        <v>4</v>
      </c>
      <c r="I418" s="4">
        <v>3</v>
      </c>
      <c r="J418" s="4">
        <v>5</v>
      </c>
      <c r="K418" s="4">
        <v>2</v>
      </c>
      <c r="L418" s="6">
        <f t="shared" si="6"/>
        <v>0.76666666666666672</v>
      </c>
      <c r="M418" s="2" t="s">
        <v>17</v>
      </c>
      <c r="N418" s="2" t="s">
        <v>149</v>
      </c>
    </row>
    <row r="419" spans="1:14" s="5" customFormat="1" x14ac:dyDescent="0.25">
      <c r="A419" s="2" t="s">
        <v>52</v>
      </c>
      <c r="B419" s="2" t="s">
        <v>53</v>
      </c>
      <c r="C419" s="3">
        <v>80000</v>
      </c>
      <c r="D419" s="2" t="s">
        <v>174</v>
      </c>
      <c r="E419" s="2" t="s">
        <v>159</v>
      </c>
      <c r="F419" s="4">
        <v>3</v>
      </c>
      <c r="G419" s="4">
        <v>3</v>
      </c>
      <c r="H419" s="4">
        <v>1</v>
      </c>
      <c r="I419" s="4">
        <v>3</v>
      </c>
      <c r="J419" s="4">
        <v>5</v>
      </c>
      <c r="K419" s="4">
        <v>5</v>
      </c>
      <c r="L419" s="6">
        <f t="shared" si="6"/>
        <v>0.66666666666666663</v>
      </c>
      <c r="M419" s="2" t="s">
        <v>17</v>
      </c>
      <c r="N419" s="2" t="s">
        <v>151</v>
      </c>
    </row>
    <row r="420" spans="1:14" s="5" customFormat="1" x14ac:dyDescent="0.25">
      <c r="A420" s="2" t="s">
        <v>52</v>
      </c>
      <c r="B420" s="2" t="s">
        <v>53</v>
      </c>
      <c r="C420" s="3">
        <v>80000</v>
      </c>
      <c r="D420" s="2" t="s">
        <v>174</v>
      </c>
      <c r="E420" s="2" t="s">
        <v>159</v>
      </c>
      <c r="F420" s="4">
        <v>3</v>
      </c>
      <c r="G420" s="4">
        <v>3</v>
      </c>
      <c r="H420" s="4">
        <v>4</v>
      </c>
      <c r="I420" s="4">
        <v>4</v>
      </c>
      <c r="J420" s="4">
        <v>4</v>
      </c>
      <c r="K420" s="4">
        <v>4</v>
      </c>
      <c r="L420" s="6">
        <f t="shared" si="6"/>
        <v>0.73333333333333328</v>
      </c>
      <c r="M420" s="2" t="s">
        <v>17</v>
      </c>
      <c r="N420" s="2" t="s">
        <v>152</v>
      </c>
    </row>
    <row r="421" spans="1:14" s="5" customFormat="1" x14ac:dyDescent="0.25">
      <c r="A421" s="2" t="s">
        <v>52</v>
      </c>
      <c r="B421" s="2" t="s">
        <v>53</v>
      </c>
      <c r="C421" s="3">
        <v>80000</v>
      </c>
      <c r="D421" s="2" t="s">
        <v>174</v>
      </c>
      <c r="E421" s="2" t="s">
        <v>159</v>
      </c>
      <c r="F421" s="4">
        <v>3</v>
      </c>
      <c r="G421" s="4">
        <v>3</v>
      </c>
      <c r="H421" s="4">
        <v>3</v>
      </c>
      <c r="I421" s="4">
        <v>3</v>
      </c>
      <c r="J421" s="4">
        <v>4</v>
      </c>
      <c r="K421" s="4">
        <v>3</v>
      </c>
      <c r="L421" s="6">
        <f t="shared" si="6"/>
        <v>0.6333333333333333</v>
      </c>
      <c r="M421" s="2" t="s">
        <v>17</v>
      </c>
      <c r="N421" s="2" t="s">
        <v>153</v>
      </c>
    </row>
    <row r="422" spans="1:14" s="5" customFormat="1" x14ac:dyDescent="0.25">
      <c r="A422" s="2" t="s">
        <v>52</v>
      </c>
      <c r="B422" s="2" t="s">
        <v>53</v>
      </c>
      <c r="C422" s="3">
        <v>80000</v>
      </c>
      <c r="D422" s="2" t="s">
        <v>174</v>
      </c>
      <c r="E422" s="2" t="s">
        <v>159</v>
      </c>
      <c r="F422" s="4">
        <v>5</v>
      </c>
      <c r="G422" s="4">
        <v>3</v>
      </c>
      <c r="H422" s="4">
        <v>2</v>
      </c>
      <c r="I422" s="4">
        <v>3</v>
      </c>
      <c r="J422" s="4">
        <v>3</v>
      </c>
      <c r="K422" s="4">
        <v>3</v>
      </c>
      <c r="L422" s="6">
        <f t="shared" si="6"/>
        <v>0.6333333333333333</v>
      </c>
      <c r="M422" s="2" t="s">
        <v>17</v>
      </c>
      <c r="N422" s="2" t="s">
        <v>156</v>
      </c>
    </row>
    <row r="423" spans="1:14" s="5" customFormat="1" x14ac:dyDescent="0.25">
      <c r="A423" s="2" t="s">
        <v>52</v>
      </c>
      <c r="B423" s="2" t="s">
        <v>53</v>
      </c>
      <c r="C423" s="3">
        <v>80000</v>
      </c>
      <c r="D423" s="2" t="s">
        <v>174</v>
      </c>
      <c r="E423" s="2" t="s">
        <v>159</v>
      </c>
      <c r="F423" s="4">
        <v>5</v>
      </c>
      <c r="G423" s="4">
        <v>3</v>
      </c>
      <c r="H423" s="4">
        <v>2</v>
      </c>
      <c r="I423" s="4">
        <v>3</v>
      </c>
      <c r="J423" s="4">
        <v>4</v>
      </c>
      <c r="K423" s="4">
        <v>2</v>
      </c>
      <c r="L423" s="6">
        <f t="shared" si="6"/>
        <v>0.6333333333333333</v>
      </c>
      <c r="M423" s="2" t="s">
        <v>17</v>
      </c>
      <c r="N423" s="2" t="s">
        <v>157</v>
      </c>
    </row>
    <row r="424" spans="1:14" s="5" customFormat="1" x14ac:dyDescent="0.25">
      <c r="A424" s="2" t="s">
        <v>76</v>
      </c>
      <c r="B424" s="2" t="s">
        <v>77</v>
      </c>
      <c r="C424" s="3">
        <v>22060</v>
      </c>
      <c r="D424" s="2" t="s">
        <v>174</v>
      </c>
      <c r="E424" s="2" t="s">
        <v>159</v>
      </c>
      <c r="F424" s="4">
        <v>4</v>
      </c>
      <c r="G424" s="4">
        <v>4</v>
      </c>
      <c r="H424" s="4">
        <v>4</v>
      </c>
      <c r="I424" s="4">
        <v>4</v>
      </c>
      <c r="J424" s="4">
        <v>5</v>
      </c>
      <c r="K424" s="4">
        <v>5</v>
      </c>
      <c r="L424" s="6">
        <f t="shared" si="6"/>
        <v>0.8666666666666667</v>
      </c>
      <c r="M424" s="2" t="s">
        <v>14</v>
      </c>
      <c r="N424" s="2" t="s">
        <v>149</v>
      </c>
    </row>
    <row r="425" spans="1:14" s="5" customFormat="1" x14ac:dyDescent="0.25">
      <c r="A425" s="2" t="s">
        <v>76</v>
      </c>
      <c r="B425" s="2" t="s">
        <v>77</v>
      </c>
      <c r="C425" s="3">
        <v>22060</v>
      </c>
      <c r="D425" s="2" t="s">
        <v>174</v>
      </c>
      <c r="E425" s="2" t="s">
        <v>159</v>
      </c>
      <c r="F425" s="4">
        <v>4</v>
      </c>
      <c r="G425" s="4">
        <v>4</v>
      </c>
      <c r="H425" s="4">
        <v>4</v>
      </c>
      <c r="I425" s="4">
        <v>4</v>
      </c>
      <c r="J425" s="4">
        <v>4</v>
      </c>
      <c r="K425" s="4">
        <v>4</v>
      </c>
      <c r="L425" s="6">
        <f t="shared" si="6"/>
        <v>0.8</v>
      </c>
      <c r="M425" s="2" t="s">
        <v>14</v>
      </c>
      <c r="N425" s="2" t="s">
        <v>150</v>
      </c>
    </row>
    <row r="426" spans="1:14" s="5" customFormat="1" x14ac:dyDescent="0.25">
      <c r="A426" s="2" t="s">
        <v>76</v>
      </c>
      <c r="B426" s="2" t="s">
        <v>77</v>
      </c>
      <c r="C426" s="3">
        <v>22060</v>
      </c>
      <c r="D426" s="2" t="s">
        <v>174</v>
      </c>
      <c r="E426" s="2" t="s">
        <v>159</v>
      </c>
      <c r="F426" s="4">
        <v>5</v>
      </c>
      <c r="G426" s="4">
        <v>5</v>
      </c>
      <c r="H426" s="4">
        <v>5</v>
      </c>
      <c r="I426" s="4">
        <v>5</v>
      </c>
      <c r="J426" s="4">
        <v>5</v>
      </c>
      <c r="K426" s="4">
        <v>5</v>
      </c>
      <c r="L426" s="6">
        <f t="shared" si="6"/>
        <v>1</v>
      </c>
      <c r="M426" s="2" t="s">
        <v>14</v>
      </c>
      <c r="N426" s="2" t="s">
        <v>151</v>
      </c>
    </row>
    <row r="427" spans="1:14" s="5" customFormat="1" x14ac:dyDescent="0.25">
      <c r="A427" s="2" t="s">
        <v>76</v>
      </c>
      <c r="B427" s="2" t="s">
        <v>77</v>
      </c>
      <c r="C427" s="3">
        <v>22060</v>
      </c>
      <c r="D427" s="2" t="s">
        <v>174</v>
      </c>
      <c r="E427" s="2" t="s">
        <v>159</v>
      </c>
      <c r="F427" s="4">
        <v>4</v>
      </c>
      <c r="G427" s="4">
        <v>5</v>
      </c>
      <c r="H427" s="4">
        <v>4</v>
      </c>
      <c r="I427" s="4">
        <v>5</v>
      </c>
      <c r="J427" s="4">
        <v>4</v>
      </c>
      <c r="K427" s="4">
        <v>4</v>
      </c>
      <c r="L427" s="6">
        <f t="shared" si="6"/>
        <v>0.8666666666666667</v>
      </c>
      <c r="M427" s="2" t="s">
        <v>14</v>
      </c>
      <c r="N427" s="2" t="s">
        <v>153</v>
      </c>
    </row>
    <row r="428" spans="1:14" s="5" customFormat="1" x14ac:dyDescent="0.25">
      <c r="A428" s="2" t="s">
        <v>76</v>
      </c>
      <c r="B428" s="2" t="s">
        <v>77</v>
      </c>
      <c r="C428" s="3">
        <v>22060</v>
      </c>
      <c r="D428" s="2" t="s">
        <v>174</v>
      </c>
      <c r="E428" s="2" t="s">
        <v>159</v>
      </c>
      <c r="F428" s="4">
        <v>5</v>
      </c>
      <c r="G428" s="4">
        <v>4</v>
      </c>
      <c r="H428" s="4">
        <v>4</v>
      </c>
      <c r="I428" s="4">
        <v>4</v>
      </c>
      <c r="J428" s="4">
        <v>4</v>
      </c>
      <c r="K428" s="4">
        <v>4</v>
      </c>
      <c r="L428" s="6">
        <f t="shared" si="6"/>
        <v>0.83333333333333337</v>
      </c>
      <c r="M428" s="2" t="s">
        <v>14</v>
      </c>
      <c r="N428" s="2" t="s">
        <v>154</v>
      </c>
    </row>
    <row r="429" spans="1:14" s="5" customFormat="1" x14ac:dyDescent="0.25">
      <c r="A429" s="2" t="s">
        <v>76</v>
      </c>
      <c r="B429" s="2" t="s">
        <v>77</v>
      </c>
      <c r="C429" s="3">
        <v>22060</v>
      </c>
      <c r="D429" s="2" t="s">
        <v>174</v>
      </c>
      <c r="E429" s="2" t="s">
        <v>159</v>
      </c>
      <c r="F429" s="4">
        <v>4</v>
      </c>
      <c r="G429" s="4">
        <v>5</v>
      </c>
      <c r="H429" s="4">
        <v>4</v>
      </c>
      <c r="I429" s="4">
        <v>4</v>
      </c>
      <c r="J429" s="4">
        <v>4</v>
      </c>
      <c r="K429" s="4">
        <v>3</v>
      </c>
      <c r="L429" s="6">
        <f t="shared" si="6"/>
        <v>0.8</v>
      </c>
      <c r="M429" s="2" t="s">
        <v>14</v>
      </c>
      <c r="N429" s="2" t="s">
        <v>155</v>
      </c>
    </row>
    <row r="430" spans="1:14" s="5" customFormat="1" x14ac:dyDescent="0.25">
      <c r="A430" s="2" t="s">
        <v>76</v>
      </c>
      <c r="B430" s="2" t="s">
        <v>77</v>
      </c>
      <c r="C430" s="3">
        <v>22060</v>
      </c>
      <c r="D430" s="2" t="s">
        <v>174</v>
      </c>
      <c r="E430" s="2" t="s">
        <v>159</v>
      </c>
      <c r="F430" s="4">
        <v>3</v>
      </c>
      <c r="G430" s="4">
        <v>3</v>
      </c>
      <c r="H430" s="4">
        <v>4</v>
      </c>
      <c r="I430" s="4">
        <v>3</v>
      </c>
      <c r="J430" s="4">
        <v>4</v>
      </c>
      <c r="K430" s="4">
        <v>4</v>
      </c>
      <c r="L430" s="6">
        <f t="shared" si="6"/>
        <v>0.7</v>
      </c>
      <c r="M430" s="2" t="s">
        <v>17</v>
      </c>
      <c r="N430" s="2" t="s">
        <v>152</v>
      </c>
    </row>
    <row r="431" spans="1:14" s="5" customFormat="1" x14ac:dyDescent="0.25">
      <c r="A431" s="2" t="s">
        <v>76</v>
      </c>
      <c r="B431" s="2" t="s">
        <v>77</v>
      </c>
      <c r="C431" s="3">
        <v>22060</v>
      </c>
      <c r="D431" s="2" t="s">
        <v>174</v>
      </c>
      <c r="E431" s="2" t="s">
        <v>159</v>
      </c>
      <c r="F431" s="4">
        <v>3</v>
      </c>
      <c r="G431" s="4">
        <v>3</v>
      </c>
      <c r="H431" s="4">
        <v>3</v>
      </c>
      <c r="I431" s="4">
        <v>4</v>
      </c>
      <c r="J431" s="4">
        <v>4</v>
      </c>
      <c r="K431" s="4">
        <v>4</v>
      </c>
      <c r="L431" s="6">
        <f t="shared" si="6"/>
        <v>0.7</v>
      </c>
      <c r="M431" s="2" t="s">
        <v>17</v>
      </c>
      <c r="N431" s="2" t="s">
        <v>156</v>
      </c>
    </row>
    <row r="432" spans="1:14" s="5" customFormat="1" x14ac:dyDescent="0.25">
      <c r="A432" s="2" t="s">
        <v>76</v>
      </c>
      <c r="B432" s="2" t="s">
        <v>77</v>
      </c>
      <c r="C432" s="3">
        <v>22060</v>
      </c>
      <c r="D432" s="2" t="s">
        <v>174</v>
      </c>
      <c r="E432" s="2" t="s">
        <v>159</v>
      </c>
      <c r="F432" s="4">
        <v>2</v>
      </c>
      <c r="G432" s="4">
        <v>3</v>
      </c>
      <c r="H432" s="4">
        <v>3</v>
      </c>
      <c r="I432" s="4">
        <v>5</v>
      </c>
      <c r="J432" s="4">
        <v>2</v>
      </c>
      <c r="K432" s="4">
        <v>3</v>
      </c>
      <c r="L432" s="6">
        <f t="shared" si="6"/>
        <v>0.6</v>
      </c>
      <c r="M432" s="2" t="s">
        <v>17</v>
      </c>
      <c r="N432" s="2" t="s">
        <v>157</v>
      </c>
    </row>
    <row r="433" spans="1:14" s="5" customFormat="1" x14ac:dyDescent="0.25">
      <c r="A433" s="2" t="s">
        <v>130</v>
      </c>
      <c r="B433" s="2" t="s">
        <v>130</v>
      </c>
      <c r="C433" s="3">
        <v>80000</v>
      </c>
      <c r="D433" s="2" t="s">
        <v>174</v>
      </c>
      <c r="E433" s="2" t="s">
        <v>165</v>
      </c>
      <c r="F433" s="4">
        <v>5</v>
      </c>
      <c r="G433" s="4">
        <v>4</v>
      </c>
      <c r="H433" s="4">
        <v>4</v>
      </c>
      <c r="I433" s="4">
        <v>3</v>
      </c>
      <c r="J433" s="4">
        <v>4</v>
      </c>
      <c r="K433" s="4">
        <v>3</v>
      </c>
      <c r="L433" s="6">
        <f t="shared" si="6"/>
        <v>0.76666666666666672</v>
      </c>
      <c r="M433" s="2" t="s">
        <v>14</v>
      </c>
      <c r="N433" s="2" t="s">
        <v>149</v>
      </c>
    </row>
    <row r="434" spans="1:14" s="5" customFormat="1" x14ac:dyDescent="0.25">
      <c r="A434" s="2" t="s">
        <v>130</v>
      </c>
      <c r="B434" s="2" t="s">
        <v>130</v>
      </c>
      <c r="C434" s="3">
        <v>80000</v>
      </c>
      <c r="D434" s="2" t="s">
        <v>174</v>
      </c>
      <c r="E434" s="2" t="s">
        <v>165</v>
      </c>
      <c r="F434" s="4">
        <v>5</v>
      </c>
      <c r="G434" s="4">
        <v>4</v>
      </c>
      <c r="H434" s="4">
        <v>4</v>
      </c>
      <c r="I434" s="4">
        <v>3</v>
      </c>
      <c r="J434" s="4">
        <v>5</v>
      </c>
      <c r="K434" s="4">
        <v>3</v>
      </c>
      <c r="L434" s="6">
        <f t="shared" si="6"/>
        <v>0.8</v>
      </c>
      <c r="M434" s="2" t="s">
        <v>14</v>
      </c>
      <c r="N434" s="2" t="s">
        <v>150</v>
      </c>
    </row>
    <row r="435" spans="1:14" s="5" customFormat="1" x14ac:dyDescent="0.25">
      <c r="A435" s="2" t="s">
        <v>130</v>
      </c>
      <c r="B435" s="2" t="s">
        <v>130</v>
      </c>
      <c r="C435" s="3">
        <v>80000</v>
      </c>
      <c r="D435" s="2" t="s">
        <v>174</v>
      </c>
      <c r="E435" s="2" t="s">
        <v>165</v>
      </c>
      <c r="F435" s="4">
        <v>5</v>
      </c>
      <c r="G435" s="4">
        <v>5</v>
      </c>
      <c r="H435" s="4">
        <v>5</v>
      </c>
      <c r="I435" s="4">
        <v>5</v>
      </c>
      <c r="J435" s="4">
        <v>5</v>
      </c>
      <c r="K435" s="4">
        <v>5</v>
      </c>
      <c r="L435" s="6">
        <f t="shared" si="6"/>
        <v>1</v>
      </c>
      <c r="M435" s="2" t="s">
        <v>14</v>
      </c>
      <c r="N435" s="2" t="s">
        <v>151</v>
      </c>
    </row>
    <row r="436" spans="1:14" s="5" customFormat="1" x14ac:dyDescent="0.25">
      <c r="A436" s="2" t="s">
        <v>130</v>
      </c>
      <c r="B436" s="2" t="s">
        <v>130</v>
      </c>
      <c r="C436" s="3">
        <v>80000</v>
      </c>
      <c r="D436" s="2" t="s">
        <v>174</v>
      </c>
      <c r="E436" s="2" t="s">
        <v>165</v>
      </c>
      <c r="F436" s="4">
        <v>5</v>
      </c>
      <c r="G436" s="4">
        <v>4</v>
      </c>
      <c r="H436" s="4">
        <v>4</v>
      </c>
      <c r="I436" s="4">
        <v>4</v>
      </c>
      <c r="J436" s="4">
        <v>5</v>
      </c>
      <c r="K436" s="4">
        <v>4</v>
      </c>
      <c r="L436" s="6">
        <f t="shared" si="6"/>
        <v>0.8666666666666667</v>
      </c>
      <c r="M436" s="2" t="s">
        <v>14</v>
      </c>
      <c r="N436" s="2" t="s">
        <v>153</v>
      </c>
    </row>
    <row r="437" spans="1:14" s="5" customFormat="1" x14ac:dyDescent="0.25">
      <c r="A437" s="2" t="s">
        <v>130</v>
      </c>
      <c r="B437" s="2" t="s">
        <v>130</v>
      </c>
      <c r="C437" s="3">
        <v>80000</v>
      </c>
      <c r="D437" s="2" t="s">
        <v>174</v>
      </c>
      <c r="E437" s="2" t="s">
        <v>165</v>
      </c>
      <c r="F437" s="4">
        <v>5</v>
      </c>
      <c r="G437" s="4">
        <v>4</v>
      </c>
      <c r="H437" s="4">
        <v>4</v>
      </c>
      <c r="I437" s="4">
        <v>3</v>
      </c>
      <c r="J437" s="4">
        <v>5</v>
      </c>
      <c r="K437" s="4">
        <v>2</v>
      </c>
      <c r="L437" s="6">
        <f t="shared" si="6"/>
        <v>0.76666666666666672</v>
      </c>
      <c r="M437" s="2" t="s">
        <v>14</v>
      </c>
      <c r="N437" s="2" t="s">
        <v>154</v>
      </c>
    </row>
    <row r="438" spans="1:14" s="5" customFormat="1" x14ac:dyDescent="0.25">
      <c r="A438" s="2" t="s">
        <v>130</v>
      </c>
      <c r="B438" s="2" t="s">
        <v>130</v>
      </c>
      <c r="C438" s="3">
        <v>80000</v>
      </c>
      <c r="D438" s="2" t="s">
        <v>174</v>
      </c>
      <c r="E438" s="2" t="s">
        <v>165</v>
      </c>
      <c r="F438" s="4">
        <v>5</v>
      </c>
      <c r="G438" s="4">
        <v>4</v>
      </c>
      <c r="H438" s="4">
        <v>4</v>
      </c>
      <c r="I438" s="4">
        <v>4</v>
      </c>
      <c r="J438" s="4">
        <v>4</v>
      </c>
      <c r="K438" s="4">
        <v>4</v>
      </c>
      <c r="L438" s="6">
        <f t="shared" si="6"/>
        <v>0.83333333333333337</v>
      </c>
      <c r="M438" s="2" t="s">
        <v>14</v>
      </c>
      <c r="N438" s="2" t="s">
        <v>155</v>
      </c>
    </row>
    <row r="439" spans="1:14" s="5" customFormat="1" x14ac:dyDescent="0.25">
      <c r="A439" s="2" t="s">
        <v>130</v>
      </c>
      <c r="B439" s="2" t="s">
        <v>130</v>
      </c>
      <c r="C439" s="3">
        <v>80000</v>
      </c>
      <c r="D439" s="2" t="s">
        <v>174</v>
      </c>
      <c r="E439" s="2" t="s">
        <v>165</v>
      </c>
      <c r="F439" s="4">
        <v>5</v>
      </c>
      <c r="G439" s="4">
        <v>4</v>
      </c>
      <c r="H439" s="4">
        <v>3</v>
      </c>
      <c r="I439" s="4">
        <v>4</v>
      </c>
      <c r="J439" s="4">
        <v>4</v>
      </c>
      <c r="K439" s="4">
        <v>3</v>
      </c>
      <c r="L439" s="6">
        <f t="shared" si="6"/>
        <v>0.76666666666666672</v>
      </c>
      <c r="M439" s="2" t="s">
        <v>14</v>
      </c>
      <c r="N439" s="2" t="s">
        <v>156</v>
      </c>
    </row>
    <row r="440" spans="1:14" s="5" customFormat="1" x14ac:dyDescent="0.25">
      <c r="A440" s="2" t="s">
        <v>130</v>
      </c>
      <c r="B440" s="2" t="s">
        <v>130</v>
      </c>
      <c r="C440" s="3">
        <v>80000</v>
      </c>
      <c r="D440" s="2" t="s">
        <v>174</v>
      </c>
      <c r="E440" s="2" t="s">
        <v>165</v>
      </c>
      <c r="F440" s="4">
        <v>4</v>
      </c>
      <c r="G440" s="4">
        <v>3</v>
      </c>
      <c r="H440" s="4">
        <v>3</v>
      </c>
      <c r="I440" s="4">
        <v>4</v>
      </c>
      <c r="J440" s="4">
        <v>4</v>
      </c>
      <c r="K440" s="4">
        <v>3</v>
      </c>
      <c r="L440" s="6">
        <f t="shared" si="6"/>
        <v>0.7</v>
      </c>
      <c r="M440" s="2" t="s">
        <v>17</v>
      </c>
      <c r="N440" s="2" t="s">
        <v>152</v>
      </c>
    </row>
    <row r="441" spans="1:14" s="5" customFormat="1" x14ac:dyDescent="0.25">
      <c r="A441" s="2" t="s">
        <v>130</v>
      </c>
      <c r="B441" s="2" t="s">
        <v>130</v>
      </c>
      <c r="C441" s="3">
        <v>80000</v>
      </c>
      <c r="D441" s="2" t="s">
        <v>174</v>
      </c>
      <c r="E441" s="2" t="s">
        <v>165</v>
      </c>
      <c r="F441" s="4">
        <v>5</v>
      </c>
      <c r="G441" s="4">
        <v>3</v>
      </c>
      <c r="H441" s="4">
        <v>3</v>
      </c>
      <c r="I441" s="4">
        <v>2</v>
      </c>
      <c r="J441" s="4">
        <v>4</v>
      </c>
      <c r="K441" s="4">
        <v>3</v>
      </c>
      <c r="L441" s="6">
        <f t="shared" si="6"/>
        <v>0.66666666666666663</v>
      </c>
      <c r="M441" s="2" t="s">
        <v>17</v>
      </c>
      <c r="N441" s="2" t="s">
        <v>157</v>
      </c>
    </row>
    <row r="442" spans="1:14" s="5" customFormat="1" x14ac:dyDescent="0.25">
      <c r="A442" s="2" t="s">
        <v>70</v>
      </c>
      <c r="B442" s="2" t="s">
        <v>71</v>
      </c>
      <c r="C442" s="3">
        <v>24000</v>
      </c>
      <c r="D442" s="2" t="s">
        <v>174</v>
      </c>
      <c r="E442" s="2" t="s">
        <v>162</v>
      </c>
      <c r="F442" s="4">
        <v>4</v>
      </c>
      <c r="G442" s="4">
        <v>4</v>
      </c>
      <c r="H442" s="4">
        <v>4</v>
      </c>
      <c r="I442" s="4">
        <v>3</v>
      </c>
      <c r="J442" s="4">
        <v>4</v>
      </c>
      <c r="K442" s="4">
        <v>4</v>
      </c>
      <c r="L442" s="6">
        <f t="shared" si="6"/>
        <v>0.76666666666666672</v>
      </c>
      <c r="M442" s="2" t="s">
        <v>14</v>
      </c>
      <c r="N442" s="2" t="s">
        <v>149</v>
      </c>
    </row>
    <row r="443" spans="1:14" s="5" customFormat="1" x14ac:dyDescent="0.25">
      <c r="A443" s="2" t="s">
        <v>70</v>
      </c>
      <c r="B443" s="2" t="s">
        <v>71</v>
      </c>
      <c r="C443" s="3">
        <v>24000</v>
      </c>
      <c r="D443" s="2" t="s">
        <v>174</v>
      </c>
      <c r="E443" s="2" t="s">
        <v>162</v>
      </c>
      <c r="F443" s="4">
        <v>5</v>
      </c>
      <c r="G443" s="4">
        <v>4</v>
      </c>
      <c r="H443" s="4">
        <v>5</v>
      </c>
      <c r="I443" s="4">
        <v>4</v>
      </c>
      <c r="J443" s="4">
        <v>5</v>
      </c>
      <c r="K443" s="4">
        <v>3</v>
      </c>
      <c r="L443" s="6">
        <f t="shared" si="6"/>
        <v>0.8666666666666667</v>
      </c>
      <c r="M443" s="2" t="s">
        <v>14</v>
      </c>
      <c r="N443" s="2" t="s">
        <v>150</v>
      </c>
    </row>
    <row r="444" spans="1:14" s="5" customFormat="1" x14ac:dyDescent="0.25">
      <c r="A444" s="2" t="s">
        <v>70</v>
      </c>
      <c r="B444" s="2" t="s">
        <v>71</v>
      </c>
      <c r="C444" s="3">
        <v>24000</v>
      </c>
      <c r="D444" s="2" t="s">
        <v>174</v>
      </c>
      <c r="E444" s="2" t="s">
        <v>162</v>
      </c>
      <c r="F444" s="4">
        <v>5</v>
      </c>
      <c r="G444" s="4">
        <v>5</v>
      </c>
      <c r="H444" s="4">
        <v>5</v>
      </c>
      <c r="I444" s="4">
        <v>5</v>
      </c>
      <c r="J444" s="4">
        <v>5</v>
      </c>
      <c r="K444" s="4">
        <v>5</v>
      </c>
      <c r="L444" s="6">
        <f t="shared" si="6"/>
        <v>1</v>
      </c>
      <c r="M444" s="2" t="s">
        <v>14</v>
      </c>
      <c r="N444" s="2" t="s">
        <v>151</v>
      </c>
    </row>
    <row r="445" spans="1:14" s="5" customFormat="1" x14ac:dyDescent="0.25">
      <c r="A445" s="2" t="s">
        <v>70</v>
      </c>
      <c r="B445" s="2" t="s">
        <v>71</v>
      </c>
      <c r="C445" s="3">
        <v>24000</v>
      </c>
      <c r="D445" s="2" t="s">
        <v>174</v>
      </c>
      <c r="E445" s="2" t="s">
        <v>162</v>
      </c>
      <c r="F445" s="4">
        <v>4</v>
      </c>
      <c r="G445" s="4">
        <v>4</v>
      </c>
      <c r="H445" s="4">
        <v>4</v>
      </c>
      <c r="I445" s="4">
        <v>4</v>
      </c>
      <c r="J445" s="4">
        <v>4</v>
      </c>
      <c r="K445" s="4">
        <v>4</v>
      </c>
      <c r="L445" s="6">
        <f t="shared" si="6"/>
        <v>0.8</v>
      </c>
      <c r="M445" s="2" t="s">
        <v>14</v>
      </c>
      <c r="N445" s="2" t="s">
        <v>152</v>
      </c>
    </row>
    <row r="446" spans="1:14" s="5" customFormat="1" x14ac:dyDescent="0.25">
      <c r="A446" s="2" t="s">
        <v>70</v>
      </c>
      <c r="B446" s="2" t="s">
        <v>71</v>
      </c>
      <c r="C446" s="3">
        <v>24000</v>
      </c>
      <c r="D446" s="2" t="s">
        <v>174</v>
      </c>
      <c r="E446" s="2" t="s">
        <v>162</v>
      </c>
      <c r="F446" s="4">
        <v>4</v>
      </c>
      <c r="G446" s="4">
        <v>4</v>
      </c>
      <c r="H446" s="4">
        <v>3</v>
      </c>
      <c r="I446" s="4">
        <v>4</v>
      </c>
      <c r="J446" s="4">
        <v>4</v>
      </c>
      <c r="K446" s="4">
        <v>4</v>
      </c>
      <c r="L446" s="6">
        <f t="shared" si="6"/>
        <v>0.76666666666666672</v>
      </c>
      <c r="M446" s="2" t="s">
        <v>14</v>
      </c>
      <c r="N446" s="2" t="s">
        <v>153</v>
      </c>
    </row>
    <row r="447" spans="1:14" s="5" customFormat="1" x14ac:dyDescent="0.25">
      <c r="A447" s="2" t="s">
        <v>70</v>
      </c>
      <c r="B447" s="2" t="s">
        <v>71</v>
      </c>
      <c r="C447" s="3">
        <v>24000</v>
      </c>
      <c r="D447" s="2" t="s">
        <v>174</v>
      </c>
      <c r="E447" s="2" t="s">
        <v>162</v>
      </c>
      <c r="F447" s="4">
        <v>5</v>
      </c>
      <c r="G447" s="4">
        <v>4</v>
      </c>
      <c r="H447" s="4">
        <v>4</v>
      </c>
      <c r="I447" s="4">
        <v>5</v>
      </c>
      <c r="J447" s="4">
        <v>5</v>
      </c>
      <c r="K447" s="4">
        <v>3</v>
      </c>
      <c r="L447" s="6">
        <f t="shared" si="6"/>
        <v>0.8666666666666667</v>
      </c>
      <c r="M447" s="2" t="s">
        <v>14</v>
      </c>
      <c r="N447" s="2" t="s">
        <v>154</v>
      </c>
    </row>
    <row r="448" spans="1:14" s="5" customFormat="1" x14ac:dyDescent="0.25">
      <c r="A448" s="2" t="s">
        <v>70</v>
      </c>
      <c r="B448" s="2" t="s">
        <v>71</v>
      </c>
      <c r="C448" s="3">
        <v>24000</v>
      </c>
      <c r="D448" s="2" t="s">
        <v>174</v>
      </c>
      <c r="E448" s="2" t="s">
        <v>162</v>
      </c>
      <c r="F448" s="4">
        <v>4</v>
      </c>
      <c r="G448" s="4">
        <v>4</v>
      </c>
      <c r="H448" s="4">
        <v>4</v>
      </c>
      <c r="I448" s="4">
        <v>4</v>
      </c>
      <c r="J448" s="4">
        <v>4</v>
      </c>
      <c r="K448" s="4">
        <v>4</v>
      </c>
      <c r="L448" s="6">
        <f t="shared" si="6"/>
        <v>0.8</v>
      </c>
      <c r="M448" s="2" t="s">
        <v>14</v>
      </c>
      <c r="N448" s="2" t="s">
        <v>155</v>
      </c>
    </row>
    <row r="449" spans="1:14" s="5" customFormat="1" x14ac:dyDescent="0.25">
      <c r="A449" s="2" t="s">
        <v>70</v>
      </c>
      <c r="B449" s="2" t="s">
        <v>71</v>
      </c>
      <c r="C449" s="3">
        <v>24000</v>
      </c>
      <c r="D449" s="2" t="s">
        <v>174</v>
      </c>
      <c r="E449" s="2" t="s">
        <v>162</v>
      </c>
      <c r="F449" s="4">
        <v>4</v>
      </c>
      <c r="G449" s="4">
        <v>4</v>
      </c>
      <c r="H449" s="4">
        <v>3</v>
      </c>
      <c r="I449" s="4">
        <v>4</v>
      </c>
      <c r="J449" s="4">
        <v>4</v>
      </c>
      <c r="K449" s="4">
        <v>4</v>
      </c>
      <c r="L449" s="6">
        <f t="shared" si="6"/>
        <v>0.76666666666666672</v>
      </c>
      <c r="M449" s="2" t="s">
        <v>14</v>
      </c>
      <c r="N449" s="2" t="s">
        <v>156</v>
      </c>
    </row>
    <row r="450" spans="1:14" s="5" customFormat="1" x14ac:dyDescent="0.25">
      <c r="A450" s="2" t="s">
        <v>70</v>
      </c>
      <c r="B450" s="2" t="s">
        <v>71</v>
      </c>
      <c r="C450" s="3">
        <v>24000</v>
      </c>
      <c r="D450" s="2" t="s">
        <v>174</v>
      </c>
      <c r="E450" s="2" t="s">
        <v>162</v>
      </c>
      <c r="F450" s="4">
        <v>5</v>
      </c>
      <c r="G450" s="4">
        <v>4</v>
      </c>
      <c r="H450" s="4">
        <v>3</v>
      </c>
      <c r="I450" s="4">
        <v>3</v>
      </c>
      <c r="J450" s="4">
        <v>4</v>
      </c>
      <c r="K450" s="4">
        <v>5</v>
      </c>
      <c r="L450" s="6">
        <f t="shared" ref="L450:L513" si="7">SUM(F450:K450)/30</f>
        <v>0.8</v>
      </c>
      <c r="M450" s="2" t="s">
        <v>14</v>
      </c>
      <c r="N450" s="2" t="s">
        <v>157</v>
      </c>
    </row>
    <row r="451" spans="1:14" s="5" customFormat="1" x14ac:dyDescent="0.25">
      <c r="A451" s="2" t="s">
        <v>94</v>
      </c>
      <c r="B451" s="2" t="s">
        <v>95</v>
      </c>
      <c r="C451" s="3">
        <v>75000</v>
      </c>
      <c r="D451" s="2" t="s">
        <v>174</v>
      </c>
      <c r="E451" s="2" t="s">
        <v>165</v>
      </c>
      <c r="F451" s="4">
        <v>5</v>
      </c>
      <c r="G451" s="4">
        <v>4</v>
      </c>
      <c r="H451" s="4">
        <v>5</v>
      </c>
      <c r="I451" s="4">
        <v>3</v>
      </c>
      <c r="J451" s="4">
        <v>5</v>
      </c>
      <c r="K451" s="4">
        <v>2</v>
      </c>
      <c r="L451" s="6">
        <f t="shared" si="7"/>
        <v>0.8</v>
      </c>
      <c r="M451" s="2" t="s">
        <v>14</v>
      </c>
      <c r="N451" s="2" t="s">
        <v>149</v>
      </c>
    </row>
    <row r="452" spans="1:14" s="5" customFormat="1" x14ac:dyDescent="0.25">
      <c r="A452" s="2" t="s">
        <v>94</v>
      </c>
      <c r="B452" s="2" t="s">
        <v>95</v>
      </c>
      <c r="C452" s="3">
        <v>75000</v>
      </c>
      <c r="D452" s="2" t="s">
        <v>174</v>
      </c>
      <c r="E452" s="2" t="s">
        <v>165</v>
      </c>
      <c r="F452" s="4">
        <v>5</v>
      </c>
      <c r="G452" s="4">
        <v>5</v>
      </c>
      <c r="H452" s="4">
        <v>5</v>
      </c>
      <c r="I452" s="4">
        <v>3</v>
      </c>
      <c r="J452" s="4">
        <v>5</v>
      </c>
      <c r="K452" s="4">
        <v>1</v>
      </c>
      <c r="L452" s="6">
        <f t="shared" si="7"/>
        <v>0.8</v>
      </c>
      <c r="M452" s="2" t="s">
        <v>14</v>
      </c>
      <c r="N452" s="2" t="s">
        <v>154</v>
      </c>
    </row>
    <row r="453" spans="1:14" s="5" customFormat="1" x14ac:dyDescent="0.25">
      <c r="A453" s="2" t="s">
        <v>94</v>
      </c>
      <c r="B453" s="2" t="s">
        <v>95</v>
      </c>
      <c r="C453" s="3">
        <v>75000</v>
      </c>
      <c r="D453" s="2" t="s">
        <v>174</v>
      </c>
      <c r="E453" s="2" t="s">
        <v>165</v>
      </c>
      <c r="F453" s="4">
        <v>5</v>
      </c>
      <c r="G453" s="4">
        <v>4</v>
      </c>
      <c r="H453" s="4">
        <v>4</v>
      </c>
      <c r="I453" s="4">
        <v>4</v>
      </c>
      <c r="J453" s="4">
        <v>5</v>
      </c>
      <c r="K453" s="4">
        <v>4</v>
      </c>
      <c r="L453" s="6">
        <f t="shared" si="7"/>
        <v>0.8666666666666667</v>
      </c>
      <c r="M453" s="2" t="s">
        <v>14</v>
      </c>
      <c r="N453" s="2" t="s">
        <v>155</v>
      </c>
    </row>
    <row r="454" spans="1:14" s="5" customFormat="1" x14ac:dyDescent="0.25">
      <c r="A454" s="2" t="s">
        <v>94</v>
      </c>
      <c r="B454" s="2" t="s">
        <v>95</v>
      </c>
      <c r="C454" s="3">
        <v>75000</v>
      </c>
      <c r="D454" s="2" t="s">
        <v>174</v>
      </c>
      <c r="E454" s="2" t="s">
        <v>165</v>
      </c>
      <c r="F454" s="4">
        <v>5</v>
      </c>
      <c r="G454" s="4">
        <v>5</v>
      </c>
      <c r="H454" s="4">
        <v>4</v>
      </c>
      <c r="I454" s="4">
        <v>4</v>
      </c>
      <c r="J454" s="4">
        <v>5</v>
      </c>
      <c r="K454" s="4">
        <v>5</v>
      </c>
      <c r="L454" s="6">
        <f t="shared" si="7"/>
        <v>0.93333333333333335</v>
      </c>
      <c r="M454" s="2" t="s">
        <v>14</v>
      </c>
      <c r="N454" s="2" t="s">
        <v>157</v>
      </c>
    </row>
    <row r="455" spans="1:14" s="5" customFormat="1" x14ac:dyDescent="0.25">
      <c r="A455" s="2" t="s">
        <v>94</v>
      </c>
      <c r="B455" s="2" t="s">
        <v>95</v>
      </c>
      <c r="C455" s="3">
        <v>75000</v>
      </c>
      <c r="D455" s="2" t="s">
        <v>174</v>
      </c>
      <c r="E455" s="2" t="s">
        <v>165</v>
      </c>
      <c r="F455" s="4">
        <v>3</v>
      </c>
      <c r="G455" s="4">
        <v>3</v>
      </c>
      <c r="H455" s="4">
        <v>3</v>
      </c>
      <c r="I455" s="4">
        <v>3</v>
      </c>
      <c r="J455" s="4">
        <v>3</v>
      </c>
      <c r="K455" s="4">
        <v>3</v>
      </c>
      <c r="L455" s="6">
        <f t="shared" si="7"/>
        <v>0.6</v>
      </c>
      <c r="M455" s="2" t="s">
        <v>17</v>
      </c>
      <c r="N455" s="2" t="s">
        <v>150</v>
      </c>
    </row>
    <row r="456" spans="1:14" s="5" customFormat="1" x14ac:dyDescent="0.25">
      <c r="A456" s="2" t="s">
        <v>94</v>
      </c>
      <c r="B456" s="2" t="s">
        <v>95</v>
      </c>
      <c r="C456" s="3">
        <v>75000</v>
      </c>
      <c r="D456" s="2" t="s">
        <v>174</v>
      </c>
      <c r="E456" s="2" t="s">
        <v>165</v>
      </c>
      <c r="F456" s="4">
        <v>3</v>
      </c>
      <c r="G456" s="4">
        <v>1</v>
      </c>
      <c r="H456" s="4">
        <v>3</v>
      </c>
      <c r="I456" s="4">
        <v>1</v>
      </c>
      <c r="J456" s="4">
        <v>5</v>
      </c>
      <c r="K456" s="4">
        <v>4</v>
      </c>
      <c r="L456" s="6">
        <f t="shared" si="7"/>
        <v>0.56666666666666665</v>
      </c>
      <c r="M456" s="2" t="s">
        <v>17</v>
      </c>
      <c r="N456" s="2" t="s">
        <v>151</v>
      </c>
    </row>
    <row r="457" spans="1:14" s="5" customFormat="1" x14ac:dyDescent="0.25">
      <c r="A457" s="2" t="s">
        <v>94</v>
      </c>
      <c r="B457" s="2" t="s">
        <v>95</v>
      </c>
      <c r="C457" s="3">
        <v>75000</v>
      </c>
      <c r="D457" s="2" t="s">
        <v>174</v>
      </c>
      <c r="E457" s="2" t="s">
        <v>165</v>
      </c>
      <c r="F457" s="4">
        <v>4</v>
      </c>
      <c r="G457" s="4">
        <v>3</v>
      </c>
      <c r="H457" s="4">
        <v>4</v>
      </c>
      <c r="I457" s="4">
        <v>4</v>
      </c>
      <c r="J457" s="4">
        <v>4</v>
      </c>
      <c r="K457" s="4">
        <v>3</v>
      </c>
      <c r="L457" s="6">
        <f t="shared" si="7"/>
        <v>0.73333333333333328</v>
      </c>
      <c r="M457" s="2" t="s">
        <v>17</v>
      </c>
      <c r="N457" s="2" t="s">
        <v>152</v>
      </c>
    </row>
    <row r="458" spans="1:14" s="5" customFormat="1" x14ac:dyDescent="0.25">
      <c r="A458" s="2" t="s">
        <v>94</v>
      </c>
      <c r="B458" s="2" t="s">
        <v>95</v>
      </c>
      <c r="C458" s="3">
        <v>75000</v>
      </c>
      <c r="D458" s="2" t="s">
        <v>174</v>
      </c>
      <c r="E458" s="2" t="s">
        <v>165</v>
      </c>
      <c r="F458" s="4">
        <v>3</v>
      </c>
      <c r="G458" s="4">
        <v>3</v>
      </c>
      <c r="H458" s="4">
        <v>3</v>
      </c>
      <c r="I458" s="4">
        <v>4</v>
      </c>
      <c r="J458" s="4">
        <v>4</v>
      </c>
      <c r="K458" s="4">
        <v>2</v>
      </c>
      <c r="L458" s="6">
        <f t="shared" si="7"/>
        <v>0.6333333333333333</v>
      </c>
      <c r="M458" s="2" t="s">
        <v>17</v>
      </c>
      <c r="N458" s="2" t="s">
        <v>153</v>
      </c>
    </row>
    <row r="459" spans="1:14" s="5" customFormat="1" x14ac:dyDescent="0.25">
      <c r="A459" s="2" t="s">
        <v>94</v>
      </c>
      <c r="B459" s="2" t="s">
        <v>95</v>
      </c>
      <c r="C459" s="3">
        <v>75000</v>
      </c>
      <c r="D459" s="2" t="s">
        <v>174</v>
      </c>
      <c r="E459" s="2" t="s">
        <v>165</v>
      </c>
      <c r="F459" s="4">
        <v>5</v>
      </c>
      <c r="G459" s="4">
        <v>3</v>
      </c>
      <c r="H459" s="4">
        <v>3</v>
      </c>
      <c r="I459" s="4">
        <v>2</v>
      </c>
      <c r="J459" s="4">
        <v>4</v>
      </c>
      <c r="K459" s="4">
        <v>3</v>
      </c>
      <c r="L459" s="6">
        <f t="shared" si="7"/>
        <v>0.66666666666666663</v>
      </c>
      <c r="M459" s="2" t="s">
        <v>17</v>
      </c>
      <c r="N459" s="2" t="s">
        <v>156</v>
      </c>
    </row>
    <row r="460" spans="1:14" s="5" customFormat="1" x14ac:dyDescent="0.25">
      <c r="A460" s="2" t="s">
        <v>100</v>
      </c>
      <c r="B460" s="2" t="s">
        <v>101</v>
      </c>
      <c r="C460" s="3">
        <v>78823</v>
      </c>
      <c r="D460" s="2" t="s">
        <v>174</v>
      </c>
      <c r="E460" s="2" t="s">
        <v>159</v>
      </c>
      <c r="F460" s="4">
        <v>5</v>
      </c>
      <c r="G460" s="4">
        <v>4</v>
      </c>
      <c r="H460" s="4">
        <v>4</v>
      </c>
      <c r="I460" s="4">
        <v>5</v>
      </c>
      <c r="J460" s="4">
        <v>4</v>
      </c>
      <c r="K460" s="4">
        <v>5</v>
      </c>
      <c r="L460" s="6">
        <f t="shared" si="7"/>
        <v>0.9</v>
      </c>
      <c r="M460" s="2" t="s">
        <v>14</v>
      </c>
      <c r="N460" s="2" t="s">
        <v>149</v>
      </c>
    </row>
    <row r="461" spans="1:14" s="5" customFormat="1" x14ac:dyDescent="0.25">
      <c r="A461" s="2" t="s">
        <v>100</v>
      </c>
      <c r="B461" s="2" t="s">
        <v>101</v>
      </c>
      <c r="C461" s="3">
        <v>78823</v>
      </c>
      <c r="D461" s="2" t="s">
        <v>174</v>
      </c>
      <c r="E461" s="2" t="s">
        <v>159</v>
      </c>
      <c r="F461" s="4">
        <v>5</v>
      </c>
      <c r="G461" s="4">
        <v>5</v>
      </c>
      <c r="H461" s="4">
        <v>5</v>
      </c>
      <c r="I461" s="4">
        <v>5</v>
      </c>
      <c r="J461" s="4">
        <v>5</v>
      </c>
      <c r="K461" s="4">
        <v>5</v>
      </c>
      <c r="L461" s="6">
        <f t="shared" si="7"/>
        <v>1</v>
      </c>
      <c r="M461" s="2" t="s">
        <v>14</v>
      </c>
      <c r="N461" s="2" t="s">
        <v>150</v>
      </c>
    </row>
    <row r="462" spans="1:14" s="5" customFormat="1" x14ac:dyDescent="0.25">
      <c r="A462" s="2" t="s">
        <v>100</v>
      </c>
      <c r="B462" s="2" t="s">
        <v>101</v>
      </c>
      <c r="C462" s="3">
        <v>78823</v>
      </c>
      <c r="D462" s="2" t="s">
        <v>174</v>
      </c>
      <c r="E462" s="2" t="s">
        <v>159</v>
      </c>
      <c r="F462" s="4">
        <v>5</v>
      </c>
      <c r="G462" s="4">
        <v>5</v>
      </c>
      <c r="H462" s="4">
        <v>5</v>
      </c>
      <c r="I462" s="4">
        <v>5</v>
      </c>
      <c r="J462" s="4">
        <v>5</v>
      </c>
      <c r="K462" s="4">
        <v>5</v>
      </c>
      <c r="L462" s="6">
        <f t="shared" si="7"/>
        <v>1</v>
      </c>
      <c r="M462" s="2" t="s">
        <v>14</v>
      </c>
      <c r="N462" s="2" t="s">
        <v>151</v>
      </c>
    </row>
    <row r="463" spans="1:14" s="5" customFormat="1" x14ac:dyDescent="0.25">
      <c r="A463" s="2" t="s">
        <v>100</v>
      </c>
      <c r="B463" s="2" t="s">
        <v>101</v>
      </c>
      <c r="C463" s="3">
        <v>78823</v>
      </c>
      <c r="D463" s="2" t="s">
        <v>174</v>
      </c>
      <c r="E463" s="2" t="s">
        <v>159</v>
      </c>
      <c r="F463" s="4">
        <v>4</v>
      </c>
      <c r="G463" s="4">
        <v>3</v>
      </c>
      <c r="H463" s="4">
        <v>3</v>
      </c>
      <c r="I463" s="4">
        <v>4</v>
      </c>
      <c r="J463" s="4">
        <v>4</v>
      </c>
      <c r="K463" s="4">
        <v>4</v>
      </c>
      <c r="L463" s="6">
        <f t="shared" si="7"/>
        <v>0.73333333333333328</v>
      </c>
      <c r="M463" s="2" t="s">
        <v>14</v>
      </c>
      <c r="N463" s="2" t="s">
        <v>153</v>
      </c>
    </row>
    <row r="464" spans="1:14" s="5" customFormat="1" x14ac:dyDescent="0.25">
      <c r="A464" s="2" t="s">
        <v>100</v>
      </c>
      <c r="B464" s="2" t="s">
        <v>101</v>
      </c>
      <c r="C464" s="3">
        <v>78823</v>
      </c>
      <c r="D464" s="2" t="s">
        <v>174</v>
      </c>
      <c r="E464" s="2" t="s">
        <v>159</v>
      </c>
      <c r="F464" s="4">
        <v>4</v>
      </c>
      <c r="G464" s="4">
        <v>4</v>
      </c>
      <c r="H464" s="4">
        <v>4</v>
      </c>
      <c r="I464" s="4">
        <v>5</v>
      </c>
      <c r="J464" s="4">
        <v>4</v>
      </c>
      <c r="K464" s="4">
        <v>4</v>
      </c>
      <c r="L464" s="6">
        <f t="shared" si="7"/>
        <v>0.83333333333333337</v>
      </c>
      <c r="M464" s="2" t="s">
        <v>14</v>
      </c>
      <c r="N464" s="2" t="s">
        <v>154</v>
      </c>
    </row>
    <row r="465" spans="1:14" s="5" customFormat="1" x14ac:dyDescent="0.25">
      <c r="A465" s="2" t="s">
        <v>100</v>
      </c>
      <c r="B465" s="2" t="s">
        <v>101</v>
      </c>
      <c r="C465" s="3">
        <v>78823</v>
      </c>
      <c r="D465" s="2" t="s">
        <v>174</v>
      </c>
      <c r="E465" s="2" t="s">
        <v>159</v>
      </c>
      <c r="F465" s="4">
        <v>4</v>
      </c>
      <c r="G465" s="4">
        <v>4</v>
      </c>
      <c r="H465" s="4">
        <v>4</v>
      </c>
      <c r="I465" s="4">
        <v>4</v>
      </c>
      <c r="J465" s="4">
        <v>4</v>
      </c>
      <c r="K465" s="4">
        <v>4</v>
      </c>
      <c r="L465" s="6">
        <f t="shared" si="7"/>
        <v>0.8</v>
      </c>
      <c r="M465" s="2" t="s">
        <v>14</v>
      </c>
      <c r="N465" s="2" t="s">
        <v>155</v>
      </c>
    </row>
    <row r="466" spans="1:14" s="5" customFormat="1" x14ac:dyDescent="0.25">
      <c r="A466" s="2" t="s">
        <v>100</v>
      </c>
      <c r="B466" s="2" t="s">
        <v>101</v>
      </c>
      <c r="C466" s="3">
        <v>78823</v>
      </c>
      <c r="D466" s="2" t="s">
        <v>174</v>
      </c>
      <c r="E466" s="2" t="s">
        <v>159</v>
      </c>
      <c r="F466" s="4">
        <v>5</v>
      </c>
      <c r="G466" s="4">
        <v>4</v>
      </c>
      <c r="H466" s="4">
        <v>4</v>
      </c>
      <c r="I466" s="4">
        <v>5</v>
      </c>
      <c r="J466" s="4">
        <v>5</v>
      </c>
      <c r="K466" s="4">
        <v>5</v>
      </c>
      <c r="L466" s="6">
        <f t="shared" si="7"/>
        <v>0.93333333333333335</v>
      </c>
      <c r="M466" s="2" t="s">
        <v>14</v>
      </c>
      <c r="N466" s="2" t="s">
        <v>156</v>
      </c>
    </row>
    <row r="467" spans="1:14" s="5" customFormat="1" x14ac:dyDescent="0.25">
      <c r="A467" s="2" t="s">
        <v>100</v>
      </c>
      <c r="B467" s="2" t="s">
        <v>101</v>
      </c>
      <c r="C467" s="3">
        <v>78823</v>
      </c>
      <c r="D467" s="2" t="s">
        <v>174</v>
      </c>
      <c r="E467" s="2" t="s">
        <v>159</v>
      </c>
      <c r="F467" s="4">
        <v>5</v>
      </c>
      <c r="G467" s="4">
        <v>4</v>
      </c>
      <c r="H467" s="4">
        <v>4</v>
      </c>
      <c r="I467" s="4">
        <v>4</v>
      </c>
      <c r="J467" s="4">
        <v>4</v>
      </c>
      <c r="K467" s="4">
        <v>3</v>
      </c>
      <c r="L467" s="6">
        <f t="shared" si="7"/>
        <v>0.8</v>
      </c>
      <c r="M467" s="2" t="s">
        <v>14</v>
      </c>
      <c r="N467" s="2" t="s">
        <v>157</v>
      </c>
    </row>
    <row r="468" spans="1:14" s="5" customFormat="1" x14ac:dyDescent="0.25">
      <c r="A468" s="2" t="s">
        <v>100</v>
      </c>
      <c r="B468" s="2" t="s">
        <v>101</v>
      </c>
      <c r="C468" s="3">
        <v>78823</v>
      </c>
      <c r="D468" s="2" t="s">
        <v>174</v>
      </c>
      <c r="E468" s="2" t="s">
        <v>159</v>
      </c>
      <c r="F468" s="4">
        <v>3</v>
      </c>
      <c r="G468" s="4">
        <v>4</v>
      </c>
      <c r="H468" s="4">
        <v>3</v>
      </c>
      <c r="I468" s="4">
        <v>4</v>
      </c>
      <c r="J468" s="4">
        <v>4</v>
      </c>
      <c r="K468" s="4">
        <v>4</v>
      </c>
      <c r="L468" s="6">
        <f t="shared" si="7"/>
        <v>0.73333333333333328</v>
      </c>
      <c r="M468" s="2" t="s">
        <v>17</v>
      </c>
      <c r="N468" s="2" t="s">
        <v>152</v>
      </c>
    </row>
    <row r="469" spans="1:14" s="5" customFormat="1" x14ac:dyDescent="0.25">
      <c r="A469" s="2" t="s">
        <v>40</v>
      </c>
      <c r="B469" s="2" t="s">
        <v>41</v>
      </c>
      <c r="C469" s="3">
        <v>30000</v>
      </c>
      <c r="D469" s="2" t="s">
        <v>174</v>
      </c>
      <c r="E469" s="2" t="s">
        <v>159</v>
      </c>
      <c r="F469" s="4">
        <v>3</v>
      </c>
      <c r="G469" s="4">
        <v>3</v>
      </c>
      <c r="H469" s="4">
        <v>3</v>
      </c>
      <c r="I469" s="4">
        <v>4</v>
      </c>
      <c r="J469" s="4">
        <v>4</v>
      </c>
      <c r="K469" s="4">
        <v>4</v>
      </c>
      <c r="L469" s="6">
        <f t="shared" si="7"/>
        <v>0.7</v>
      </c>
      <c r="M469" s="2" t="s">
        <v>14</v>
      </c>
      <c r="N469" s="2" t="s">
        <v>150</v>
      </c>
    </row>
    <row r="470" spans="1:14" s="5" customFormat="1" x14ac:dyDescent="0.25">
      <c r="A470" s="2" t="s">
        <v>40</v>
      </c>
      <c r="B470" s="2" t="s">
        <v>41</v>
      </c>
      <c r="C470" s="3">
        <v>30000</v>
      </c>
      <c r="D470" s="2" t="s">
        <v>174</v>
      </c>
      <c r="E470" s="2" t="s">
        <v>159</v>
      </c>
      <c r="F470" s="4">
        <v>5</v>
      </c>
      <c r="G470" s="4">
        <v>5</v>
      </c>
      <c r="H470" s="4">
        <v>5</v>
      </c>
      <c r="I470" s="4">
        <v>5</v>
      </c>
      <c r="J470" s="4">
        <v>5</v>
      </c>
      <c r="K470" s="4">
        <v>5</v>
      </c>
      <c r="L470" s="6">
        <f t="shared" si="7"/>
        <v>1</v>
      </c>
      <c r="M470" s="2" t="s">
        <v>14</v>
      </c>
      <c r="N470" s="2" t="s">
        <v>151</v>
      </c>
    </row>
    <row r="471" spans="1:14" s="5" customFormat="1" x14ac:dyDescent="0.25">
      <c r="A471" s="2" t="s">
        <v>40</v>
      </c>
      <c r="B471" s="2" t="s">
        <v>41</v>
      </c>
      <c r="C471" s="3">
        <v>30000</v>
      </c>
      <c r="D471" s="2" t="s">
        <v>174</v>
      </c>
      <c r="E471" s="2" t="s">
        <v>159</v>
      </c>
      <c r="F471" s="4">
        <v>4</v>
      </c>
      <c r="G471" s="4">
        <v>4</v>
      </c>
      <c r="H471" s="4">
        <v>4</v>
      </c>
      <c r="I471" s="4">
        <v>4</v>
      </c>
      <c r="J471" s="4">
        <v>4</v>
      </c>
      <c r="K471" s="4">
        <v>4</v>
      </c>
      <c r="L471" s="6">
        <f t="shared" si="7"/>
        <v>0.8</v>
      </c>
      <c r="M471" s="2" t="s">
        <v>14</v>
      </c>
      <c r="N471" s="2" t="s">
        <v>153</v>
      </c>
    </row>
    <row r="472" spans="1:14" s="5" customFormat="1" x14ac:dyDescent="0.25">
      <c r="A472" s="2" t="s">
        <v>40</v>
      </c>
      <c r="B472" s="2" t="s">
        <v>41</v>
      </c>
      <c r="C472" s="3">
        <v>30000</v>
      </c>
      <c r="D472" s="2" t="s">
        <v>174</v>
      </c>
      <c r="E472" s="2" t="s">
        <v>159</v>
      </c>
      <c r="F472" s="4">
        <v>3</v>
      </c>
      <c r="G472" s="4">
        <v>3</v>
      </c>
      <c r="H472" s="4">
        <v>3</v>
      </c>
      <c r="I472" s="4">
        <v>3</v>
      </c>
      <c r="J472" s="4">
        <v>3</v>
      </c>
      <c r="K472" s="4">
        <v>3</v>
      </c>
      <c r="L472" s="6">
        <f t="shared" si="7"/>
        <v>0.6</v>
      </c>
      <c r="M472" s="2" t="s">
        <v>14</v>
      </c>
      <c r="N472" s="2" t="s">
        <v>154</v>
      </c>
    </row>
    <row r="473" spans="1:14" s="5" customFormat="1" x14ac:dyDescent="0.25">
      <c r="A473" s="2" t="s">
        <v>40</v>
      </c>
      <c r="B473" s="2" t="s">
        <v>41</v>
      </c>
      <c r="C473" s="3">
        <v>30000</v>
      </c>
      <c r="D473" s="2" t="s">
        <v>174</v>
      </c>
      <c r="E473" s="2" t="s">
        <v>159</v>
      </c>
      <c r="F473" s="4">
        <v>5</v>
      </c>
      <c r="G473" s="4">
        <v>5</v>
      </c>
      <c r="H473" s="4">
        <v>4</v>
      </c>
      <c r="I473" s="4">
        <v>4</v>
      </c>
      <c r="J473" s="4">
        <v>4</v>
      </c>
      <c r="K473" s="4">
        <v>4</v>
      </c>
      <c r="L473" s="6">
        <f t="shared" si="7"/>
        <v>0.8666666666666667</v>
      </c>
      <c r="M473" s="2" t="s">
        <v>14</v>
      </c>
      <c r="N473" s="2" t="s">
        <v>155</v>
      </c>
    </row>
    <row r="474" spans="1:14" s="5" customFormat="1" x14ac:dyDescent="0.25">
      <c r="A474" s="2" t="s">
        <v>40</v>
      </c>
      <c r="B474" s="2" t="s">
        <v>41</v>
      </c>
      <c r="C474" s="3">
        <v>30000</v>
      </c>
      <c r="D474" s="2" t="s">
        <v>174</v>
      </c>
      <c r="E474" s="2" t="s">
        <v>159</v>
      </c>
      <c r="F474" s="4">
        <v>5</v>
      </c>
      <c r="G474" s="4">
        <v>4</v>
      </c>
      <c r="H474" s="4">
        <v>4</v>
      </c>
      <c r="I474" s="4">
        <v>4</v>
      </c>
      <c r="J474" s="4">
        <v>4</v>
      </c>
      <c r="K474" s="4">
        <v>4</v>
      </c>
      <c r="L474" s="6">
        <f t="shared" si="7"/>
        <v>0.83333333333333337</v>
      </c>
      <c r="M474" s="2" t="s">
        <v>14</v>
      </c>
      <c r="N474" s="2" t="s">
        <v>156</v>
      </c>
    </row>
    <row r="475" spans="1:14" s="5" customFormat="1" x14ac:dyDescent="0.25">
      <c r="A475" s="2" t="s">
        <v>40</v>
      </c>
      <c r="B475" s="2" t="s">
        <v>41</v>
      </c>
      <c r="C475" s="3">
        <v>30000</v>
      </c>
      <c r="D475" s="2" t="s">
        <v>174</v>
      </c>
      <c r="E475" s="2" t="s">
        <v>159</v>
      </c>
      <c r="F475" s="4">
        <v>5</v>
      </c>
      <c r="G475" s="4">
        <v>4</v>
      </c>
      <c r="H475" s="4">
        <v>4</v>
      </c>
      <c r="I475" s="4">
        <v>5</v>
      </c>
      <c r="J475" s="4">
        <v>5</v>
      </c>
      <c r="K475" s="4">
        <v>5</v>
      </c>
      <c r="L475" s="6">
        <f t="shared" si="7"/>
        <v>0.93333333333333335</v>
      </c>
      <c r="M475" s="2" t="s">
        <v>14</v>
      </c>
      <c r="N475" s="2" t="s">
        <v>157</v>
      </c>
    </row>
    <row r="476" spans="1:14" s="5" customFormat="1" x14ac:dyDescent="0.25">
      <c r="A476" s="2" t="s">
        <v>40</v>
      </c>
      <c r="B476" s="2" t="s">
        <v>41</v>
      </c>
      <c r="C476" s="3">
        <v>30000</v>
      </c>
      <c r="D476" s="2" t="s">
        <v>174</v>
      </c>
      <c r="E476" s="2" t="s">
        <v>159</v>
      </c>
      <c r="F476" s="4">
        <v>5</v>
      </c>
      <c r="G476" s="4">
        <v>3</v>
      </c>
      <c r="H476" s="4">
        <v>3</v>
      </c>
      <c r="I476" s="4">
        <v>3</v>
      </c>
      <c r="J476" s="4">
        <v>4</v>
      </c>
      <c r="K476" s="4">
        <v>4</v>
      </c>
      <c r="L476" s="6">
        <f t="shared" si="7"/>
        <v>0.73333333333333328</v>
      </c>
      <c r="M476" s="2" t="s">
        <v>17</v>
      </c>
      <c r="N476" s="2" t="s">
        <v>149</v>
      </c>
    </row>
    <row r="477" spans="1:14" s="5" customFormat="1" x14ac:dyDescent="0.25">
      <c r="A477" s="2" t="s">
        <v>40</v>
      </c>
      <c r="B477" s="2" t="s">
        <v>41</v>
      </c>
      <c r="C477" s="3">
        <v>30000</v>
      </c>
      <c r="D477" s="2" t="s">
        <v>174</v>
      </c>
      <c r="E477" s="2" t="s">
        <v>159</v>
      </c>
      <c r="F477" s="4">
        <v>3</v>
      </c>
      <c r="G477" s="4">
        <v>4</v>
      </c>
      <c r="H477" s="4">
        <v>4</v>
      </c>
      <c r="I477" s="4">
        <v>3</v>
      </c>
      <c r="J477" s="4">
        <v>4</v>
      </c>
      <c r="K477" s="4">
        <v>4</v>
      </c>
      <c r="L477" s="6">
        <f t="shared" si="7"/>
        <v>0.73333333333333328</v>
      </c>
      <c r="M477" s="2" t="s">
        <v>17</v>
      </c>
      <c r="N477" s="2" t="s">
        <v>152</v>
      </c>
    </row>
    <row r="478" spans="1:14" s="5" customFormat="1" x14ac:dyDescent="0.25">
      <c r="A478" s="2" t="s">
        <v>112</v>
      </c>
      <c r="B478" s="2" t="s">
        <v>113</v>
      </c>
      <c r="C478" s="3">
        <v>35000</v>
      </c>
      <c r="D478" s="2" t="s">
        <v>174</v>
      </c>
      <c r="E478" s="2" t="s">
        <v>166</v>
      </c>
      <c r="F478" s="4">
        <v>5</v>
      </c>
      <c r="G478" s="4">
        <v>4</v>
      </c>
      <c r="H478" s="4">
        <v>4</v>
      </c>
      <c r="I478" s="4">
        <v>4</v>
      </c>
      <c r="J478" s="4">
        <v>4</v>
      </c>
      <c r="K478" s="4">
        <v>4</v>
      </c>
      <c r="L478" s="6">
        <f t="shared" si="7"/>
        <v>0.83333333333333337</v>
      </c>
      <c r="M478" s="2" t="s">
        <v>14</v>
      </c>
      <c r="N478" s="2" t="s">
        <v>149</v>
      </c>
    </row>
    <row r="479" spans="1:14" s="5" customFormat="1" x14ac:dyDescent="0.25">
      <c r="A479" s="2" t="s">
        <v>112</v>
      </c>
      <c r="B479" s="2" t="s">
        <v>113</v>
      </c>
      <c r="C479" s="3">
        <v>35000</v>
      </c>
      <c r="D479" s="2" t="s">
        <v>174</v>
      </c>
      <c r="E479" s="2" t="s">
        <v>166</v>
      </c>
      <c r="F479" s="4">
        <v>5</v>
      </c>
      <c r="G479" s="4">
        <v>5</v>
      </c>
      <c r="H479" s="4">
        <v>5</v>
      </c>
      <c r="I479" s="4">
        <v>5</v>
      </c>
      <c r="J479" s="4">
        <v>3</v>
      </c>
      <c r="K479" s="4">
        <v>5</v>
      </c>
      <c r="L479" s="6">
        <f t="shared" si="7"/>
        <v>0.93333333333333335</v>
      </c>
      <c r="M479" s="2" t="s">
        <v>14</v>
      </c>
      <c r="N479" s="2" t="s">
        <v>151</v>
      </c>
    </row>
    <row r="480" spans="1:14" s="5" customFormat="1" x14ac:dyDescent="0.25">
      <c r="A480" s="2" t="s">
        <v>112</v>
      </c>
      <c r="B480" s="2" t="s">
        <v>113</v>
      </c>
      <c r="C480" s="3">
        <v>35000</v>
      </c>
      <c r="D480" s="2" t="s">
        <v>174</v>
      </c>
      <c r="E480" s="2" t="s">
        <v>166</v>
      </c>
      <c r="F480" s="4">
        <v>4</v>
      </c>
      <c r="G480" s="4">
        <v>4</v>
      </c>
      <c r="H480" s="4">
        <v>4</v>
      </c>
      <c r="I480" s="4">
        <v>4</v>
      </c>
      <c r="J480" s="4">
        <v>4</v>
      </c>
      <c r="K480" s="4">
        <v>4</v>
      </c>
      <c r="L480" s="6">
        <f t="shared" si="7"/>
        <v>0.8</v>
      </c>
      <c r="M480" s="2" t="s">
        <v>14</v>
      </c>
      <c r="N480" s="2" t="s">
        <v>152</v>
      </c>
    </row>
    <row r="481" spans="1:14" s="5" customFormat="1" x14ac:dyDescent="0.25">
      <c r="A481" s="2" t="s">
        <v>112</v>
      </c>
      <c r="B481" s="2" t="s">
        <v>113</v>
      </c>
      <c r="C481" s="3">
        <v>35000</v>
      </c>
      <c r="D481" s="2" t="s">
        <v>174</v>
      </c>
      <c r="E481" s="2" t="s">
        <v>166</v>
      </c>
      <c r="F481" s="4">
        <v>4</v>
      </c>
      <c r="G481" s="4">
        <v>5</v>
      </c>
      <c r="H481" s="4">
        <v>4</v>
      </c>
      <c r="I481" s="4">
        <v>5</v>
      </c>
      <c r="J481" s="4">
        <v>4</v>
      </c>
      <c r="K481" s="4">
        <v>5</v>
      </c>
      <c r="L481" s="6">
        <f t="shared" si="7"/>
        <v>0.9</v>
      </c>
      <c r="M481" s="2" t="s">
        <v>14</v>
      </c>
      <c r="N481" s="2" t="s">
        <v>153</v>
      </c>
    </row>
    <row r="482" spans="1:14" s="5" customFormat="1" x14ac:dyDescent="0.25">
      <c r="A482" s="2" t="s">
        <v>112</v>
      </c>
      <c r="B482" s="2" t="s">
        <v>113</v>
      </c>
      <c r="C482" s="3">
        <v>35000</v>
      </c>
      <c r="D482" s="2" t="s">
        <v>174</v>
      </c>
      <c r="E482" s="2" t="s">
        <v>166</v>
      </c>
      <c r="F482" s="4">
        <v>5</v>
      </c>
      <c r="G482" s="4">
        <v>5</v>
      </c>
      <c r="H482" s="4">
        <v>4</v>
      </c>
      <c r="I482" s="4">
        <v>4</v>
      </c>
      <c r="J482" s="4">
        <v>5</v>
      </c>
      <c r="K482" s="4">
        <v>5</v>
      </c>
      <c r="L482" s="6">
        <f t="shared" si="7"/>
        <v>0.93333333333333335</v>
      </c>
      <c r="M482" s="2" t="s">
        <v>14</v>
      </c>
      <c r="N482" s="2" t="s">
        <v>154</v>
      </c>
    </row>
    <row r="483" spans="1:14" s="5" customFormat="1" x14ac:dyDescent="0.25">
      <c r="A483" s="2" t="s">
        <v>112</v>
      </c>
      <c r="B483" s="2" t="s">
        <v>113</v>
      </c>
      <c r="C483" s="3">
        <v>35000</v>
      </c>
      <c r="D483" s="2" t="s">
        <v>174</v>
      </c>
      <c r="E483" s="2" t="s">
        <v>166</v>
      </c>
      <c r="F483" s="4">
        <v>4</v>
      </c>
      <c r="G483" s="4">
        <v>4</v>
      </c>
      <c r="H483" s="4">
        <v>4</v>
      </c>
      <c r="I483" s="4">
        <v>4</v>
      </c>
      <c r="J483" s="4">
        <v>4</v>
      </c>
      <c r="K483" s="4">
        <v>5</v>
      </c>
      <c r="L483" s="6">
        <f t="shared" si="7"/>
        <v>0.83333333333333337</v>
      </c>
      <c r="M483" s="2" t="s">
        <v>14</v>
      </c>
      <c r="N483" s="2" t="s">
        <v>155</v>
      </c>
    </row>
    <row r="484" spans="1:14" s="5" customFormat="1" x14ac:dyDescent="0.25">
      <c r="A484" s="2" t="s">
        <v>112</v>
      </c>
      <c r="B484" s="2" t="s">
        <v>113</v>
      </c>
      <c r="C484" s="3">
        <v>35000</v>
      </c>
      <c r="D484" s="2" t="s">
        <v>174</v>
      </c>
      <c r="E484" s="2" t="s">
        <v>166</v>
      </c>
      <c r="F484" s="4">
        <v>5</v>
      </c>
      <c r="G484" s="4">
        <v>4</v>
      </c>
      <c r="H484" s="4">
        <v>4</v>
      </c>
      <c r="I484" s="4">
        <v>5</v>
      </c>
      <c r="J484" s="4">
        <v>4</v>
      </c>
      <c r="K484" s="4">
        <v>4</v>
      </c>
      <c r="L484" s="6">
        <f t="shared" si="7"/>
        <v>0.8666666666666667</v>
      </c>
      <c r="M484" s="2" t="s">
        <v>14</v>
      </c>
      <c r="N484" s="2" t="s">
        <v>156</v>
      </c>
    </row>
    <row r="485" spans="1:14" s="5" customFormat="1" x14ac:dyDescent="0.25">
      <c r="A485" s="2" t="s">
        <v>112</v>
      </c>
      <c r="B485" s="2" t="s">
        <v>113</v>
      </c>
      <c r="C485" s="3">
        <v>35000</v>
      </c>
      <c r="D485" s="2" t="s">
        <v>174</v>
      </c>
      <c r="E485" s="2" t="s">
        <v>166</v>
      </c>
      <c r="F485" s="4">
        <v>4</v>
      </c>
      <c r="G485" s="4">
        <v>4</v>
      </c>
      <c r="H485" s="4">
        <v>4</v>
      </c>
      <c r="I485" s="4">
        <v>4</v>
      </c>
      <c r="J485" s="4">
        <v>4</v>
      </c>
      <c r="K485" s="4">
        <v>3</v>
      </c>
      <c r="L485" s="6">
        <f t="shared" si="7"/>
        <v>0.76666666666666672</v>
      </c>
      <c r="M485" s="2" t="s">
        <v>14</v>
      </c>
      <c r="N485" s="2" t="s">
        <v>157</v>
      </c>
    </row>
    <row r="486" spans="1:14" s="5" customFormat="1" x14ac:dyDescent="0.25">
      <c r="A486" s="2" t="s">
        <v>112</v>
      </c>
      <c r="B486" s="2" t="s">
        <v>113</v>
      </c>
      <c r="C486" s="3">
        <v>35000</v>
      </c>
      <c r="D486" s="2" t="s">
        <v>174</v>
      </c>
      <c r="E486" s="2" t="s">
        <v>166</v>
      </c>
      <c r="F486" s="4">
        <v>4</v>
      </c>
      <c r="G486" s="4">
        <v>4</v>
      </c>
      <c r="H486" s="4">
        <v>4</v>
      </c>
      <c r="I486" s="4">
        <v>4</v>
      </c>
      <c r="J486" s="4">
        <v>4</v>
      </c>
      <c r="K486" s="4">
        <v>3</v>
      </c>
      <c r="L486" s="6">
        <f t="shared" si="7"/>
        <v>0.76666666666666672</v>
      </c>
      <c r="M486" s="2" t="s">
        <v>17</v>
      </c>
      <c r="N486" s="2" t="s">
        <v>150</v>
      </c>
    </row>
    <row r="487" spans="1:14" s="5" customFormat="1" x14ac:dyDescent="0.25">
      <c r="A487" s="2" t="s">
        <v>36</v>
      </c>
      <c r="B487" s="2" t="s">
        <v>37</v>
      </c>
      <c r="C487" s="3">
        <v>32500</v>
      </c>
      <c r="D487" s="2" t="s">
        <v>174</v>
      </c>
      <c r="E487" s="2" t="s">
        <v>159</v>
      </c>
      <c r="F487" s="4">
        <v>4</v>
      </c>
      <c r="G487" s="4">
        <v>4</v>
      </c>
      <c r="H487" s="4">
        <v>3</v>
      </c>
      <c r="I487" s="4">
        <v>5</v>
      </c>
      <c r="J487" s="4">
        <v>4</v>
      </c>
      <c r="K487" s="4">
        <v>4</v>
      </c>
      <c r="L487" s="6">
        <f t="shared" si="7"/>
        <v>0.8</v>
      </c>
      <c r="M487" s="2" t="s">
        <v>14</v>
      </c>
      <c r="N487" s="2" t="s">
        <v>149</v>
      </c>
    </row>
    <row r="488" spans="1:14" s="5" customFormat="1" x14ac:dyDescent="0.25">
      <c r="A488" s="2" t="s">
        <v>36</v>
      </c>
      <c r="B488" s="2" t="s">
        <v>37</v>
      </c>
      <c r="C488" s="3">
        <v>32500</v>
      </c>
      <c r="D488" s="2" t="s">
        <v>174</v>
      </c>
      <c r="E488" s="2" t="s">
        <v>159</v>
      </c>
      <c r="F488" s="4">
        <v>5</v>
      </c>
      <c r="G488" s="4">
        <v>3</v>
      </c>
      <c r="H488" s="4">
        <v>3</v>
      </c>
      <c r="I488" s="4">
        <v>5</v>
      </c>
      <c r="J488" s="4">
        <v>5</v>
      </c>
      <c r="K488" s="4">
        <v>5</v>
      </c>
      <c r="L488" s="6">
        <f t="shared" si="7"/>
        <v>0.8666666666666667</v>
      </c>
      <c r="M488" s="2" t="s">
        <v>14</v>
      </c>
      <c r="N488" s="2" t="s">
        <v>151</v>
      </c>
    </row>
    <row r="489" spans="1:14" s="5" customFormat="1" x14ac:dyDescent="0.25">
      <c r="A489" s="2" t="s">
        <v>36</v>
      </c>
      <c r="B489" s="2" t="s">
        <v>37</v>
      </c>
      <c r="C489" s="3">
        <v>32500</v>
      </c>
      <c r="D489" s="2" t="s">
        <v>174</v>
      </c>
      <c r="E489" s="2" t="s">
        <v>159</v>
      </c>
      <c r="F489" s="4">
        <v>4</v>
      </c>
      <c r="G489" s="4">
        <v>4</v>
      </c>
      <c r="H489" s="4">
        <v>4</v>
      </c>
      <c r="I489" s="4">
        <v>4</v>
      </c>
      <c r="J489" s="4">
        <v>4</v>
      </c>
      <c r="K489" s="4">
        <v>4</v>
      </c>
      <c r="L489" s="6">
        <f t="shared" si="7"/>
        <v>0.8</v>
      </c>
      <c r="M489" s="2" t="s">
        <v>14</v>
      </c>
      <c r="N489" s="2" t="s">
        <v>152</v>
      </c>
    </row>
    <row r="490" spans="1:14" s="5" customFormat="1" x14ac:dyDescent="0.25">
      <c r="A490" s="2" t="s">
        <v>36</v>
      </c>
      <c r="B490" s="2" t="s">
        <v>37</v>
      </c>
      <c r="C490" s="3">
        <v>32500</v>
      </c>
      <c r="D490" s="2" t="s">
        <v>174</v>
      </c>
      <c r="E490" s="2" t="s">
        <v>159</v>
      </c>
      <c r="F490" s="4">
        <v>4</v>
      </c>
      <c r="G490" s="4">
        <v>4</v>
      </c>
      <c r="H490" s="4">
        <v>4</v>
      </c>
      <c r="I490" s="4">
        <v>4</v>
      </c>
      <c r="J490" s="4">
        <v>4</v>
      </c>
      <c r="K490" s="4">
        <v>3</v>
      </c>
      <c r="L490" s="6">
        <f t="shared" si="7"/>
        <v>0.76666666666666672</v>
      </c>
      <c r="M490" s="2" t="s">
        <v>14</v>
      </c>
      <c r="N490" s="2" t="s">
        <v>153</v>
      </c>
    </row>
    <row r="491" spans="1:14" s="5" customFormat="1" x14ac:dyDescent="0.25">
      <c r="A491" s="2" t="s">
        <v>36</v>
      </c>
      <c r="B491" s="2" t="s">
        <v>37</v>
      </c>
      <c r="C491" s="3">
        <v>32500</v>
      </c>
      <c r="D491" s="2" t="s">
        <v>174</v>
      </c>
      <c r="E491" s="2" t="s">
        <v>159</v>
      </c>
      <c r="F491" s="4">
        <v>4</v>
      </c>
      <c r="G491" s="4">
        <v>5</v>
      </c>
      <c r="H491" s="4">
        <v>4</v>
      </c>
      <c r="I491" s="4">
        <v>4</v>
      </c>
      <c r="J491" s="4">
        <v>5</v>
      </c>
      <c r="K491" s="4">
        <v>3</v>
      </c>
      <c r="L491" s="6">
        <f t="shared" si="7"/>
        <v>0.83333333333333337</v>
      </c>
      <c r="M491" s="2" t="s">
        <v>14</v>
      </c>
      <c r="N491" s="2" t="s">
        <v>154</v>
      </c>
    </row>
    <row r="492" spans="1:14" s="5" customFormat="1" x14ac:dyDescent="0.25">
      <c r="A492" s="2" t="s">
        <v>36</v>
      </c>
      <c r="B492" s="2" t="s">
        <v>37</v>
      </c>
      <c r="C492" s="3">
        <v>32500</v>
      </c>
      <c r="D492" s="2" t="s">
        <v>174</v>
      </c>
      <c r="E492" s="2" t="s">
        <v>159</v>
      </c>
      <c r="F492" s="4">
        <v>4</v>
      </c>
      <c r="G492" s="4">
        <v>3</v>
      </c>
      <c r="H492" s="4">
        <v>4</v>
      </c>
      <c r="I492" s="4">
        <v>4</v>
      </c>
      <c r="J492" s="4">
        <v>3</v>
      </c>
      <c r="K492" s="4">
        <v>4</v>
      </c>
      <c r="L492" s="6">
        <f t="shared" si="7"/>
        <v>0.73333333333333328</v>
      </c>
      <c r="M492" s="2" t="s">
        <v>14</v>
      </c>
      <c r="N492" s="2" t="s">
        <v>155</v>
      </c>
    </row>
    <row r="493" spans="1:14" s="5" customFormat="1" x14ac:dyDescent="0.25">
      <c r="A493" s="2" t="s">
        <v>36</v>
      </c>
      <c r="B493" s="2" t="s">
        <v>37</v>
      </c>
      <c r="C493" s="3">
        <v>32500</v>
      </c>
      <c r="D493" s="2" t="s">
        <v>174</v>
      </c>
      <c r="E493" s="2" t="s">
        <v>159</v>
      </c>
      <c r="F493" s="4">
        <v>4</v>
      </c>
      <c r="G493" s="4">
        <v>4</v>
      </c>
      <c r="H493" s="4">
        <v>4</v>
      </c>
      <c r="I493" s="4">
        <v>5</v>
      </c>
      <c r="J493" s="4">
        <v>4</v>
      </c>
      <c r="K493" s="4">
        <v>3</v>
      </c>
      <c r="L493" s="6">
        <f t="shared" si="7"/>
        <v>0.8</v>
      </c>
      <c r="M493" s="2" t="s">
        <v>14</v>
      </c>
      <c r="N493" s="2" t="s">
        <v>157</v>
      </c>
    </row>
    <row r="494" spans="1:14" s="5" customFormat="1" x14ac:dyDescent="0.25">
      <c r="A494" s="2" t="s">
        <v>36</v>
      </c>
      <c r="B494" s="2" t="s">
        <v>37</v>
      </c>
      <c r="C494" s="3">
        <v>32500</v>
      </c>
      <c r="D494" s="2" t="s">
        <v>174</v>
      </c>
      <c r="E494" s="2" t="s">
        <v>159</v>
      </c>
      <c r="F494" s="4">
        <v>3</v>
      </c>
      <c r="G494" s="4">
        <v>4</v>
      </c>
      <c r="H494" s="4">
        <v>4</v>
      </c>
      <c r="I494" s="4">
        <v>4</v>
      </c>
      <c r="J494" s="4">
        <v>4</v>
      </c>
      <c r="K494" s="4">
        <v>3</v>
      </c>
      <c r="L494" s="6">
        <f t="shared" si="7"/>
        <v>0.73333333333333328</v>
      </c>
      <c r="M494" s="2" t="s">
        <v>17</v>
      </c>
      <c r="N494" s="2" t="s">
        <v>150</v>
      </c>
    </row>
    <row r="495" spans="1:14" s="5" customFormat="1" x14ac:dyDescent="0.25">
      <c r="A495" s="2" t="s">
        <v>36</v>
      </c>
      <c r="B495" s="2" t="s">
        <v>37</v>
      </c>
      <c r="C495" s="3">
        <v>32500</v>
      </c>
      <c r="D495" s="2" t="s">
        <v>174</v>
      </c>
      <c r="E495" s="2" t="s">
        <v>159</v>
      </c>
      <c r="F495" s="4">
        <v>3</v>
      </c>
      <c r="G495" s="4">
        <v>3</v>
      </c>
      <c r="H495" s="4">
        <v>3</v>
      </c>
      <c r="I495" s="4">
        <v>4</v>
      </c>
      <c r="J495" s="4">
        <v>3</v>
      </c>
      <c r="K495" s="4">
        <v>4</v>
      </c>
      <c r="L495" s="6">
        <f t="shared" si="7"/>
        <v>0.66666666666666663</v>
      </c>
      <c r="M495" s="2" t="s">
        <v>17</v>
      </c>
      <c r="N495" s="2" t="s">
        <v>156</v>
      </c>
    </row>
    <row r="496" spans="1:14" s="5" customFormat="1" x14ac:dyDescent="0.25">
      <c r="A496" s="2" t="s">
        <v>88</v>
      </c>
      <c r="B496" s="2" t="s">
        <v>89</v>
      </c>
      <c r="C496" s="3">
        <v>50816</v>
      </c>
      <c r="D496" s="2" t="s">
        <v>174</v>
      </c>
      <c r="E496" s="2" t="s">
        <v>159</v>
      </c>
      <c r="F496" s="4">
        <v>5</v>
      </c>
      <c r="G496" s="4">
        <v>4</v>
      </c>
      <c r="H496" s="4">
        <v>3</v>
      </c>
      <c r="I496" s="4">
        <v>5</v>
      </c>
      <c r="J496" s="4">
        <v>5</v>
      </c>
      <c r="K496" s="4">
        <v>5</v>
      </c>
      <c r="L496" s="6">
        <f t="shared" si="7"/>
        <v>0.9</v>
      </c>
      <c r="M496" s="2" t="s">
        <v>14</v>
      </c>
      <c r="N496" s="2" t="s">
        <v>149</v>
      </c>
    </row>
    <row r="497" spans="1:14" s="5" customFormat="1" x14ac:dyDescent="0.25">
      <c r="A497" s="2" t="s">
        <v>88</v>
      </c>
      <c r="B497" s="2" t="s">
        <v>89</v>
      </c>
      <c r="C497" s="3">
        <v>50816</v>
      </c>
      <c r="D497" s="2" t="s">
        <v>174</v>
      </c>
      <c r="E497" s="2" t="s">
        <v>159</v>
      </c>
      <c r="F497" s="4">
        <v>5</v>
      </c>
      <c r="G497" s="4">
        <v>2</v>
      </c>
      <c r="H497" s="4">
        <v>2</v>
      </c>
      <c r="I497" s="4">
        <v>3</v>
      </c>
      <c r="J497" s="4">
        <v>5</v>
      </c>
      <c r="K497" s="4">
        <v>4</v>
      </c>
      <c r="L497" s="6">
        <f t="shared" si="7"/>
        <v>0.7</v>
      </c>
      <c r="M497" s="2" t="s">
        <v>14</v>
      </c>
      <c r="N497" s="2" t="s">
        <v>151</v>
      </c>
    </row>
    <row r="498" spans="1:14" s="5" customFormat="1" x14ac:dyDescent="0.25">
      <c r="A498" s="2" t="s">
        <v>88</v>
      </c>
      <c r="B498" s="2" t="s">
        <v>89</v>
      </c>
      <c r="C498" s="3">
        <v>50816</v>
      </c>
      <c r="D498" s="2" t="s">
        <v>174</v>
      </c>
      <c r="E498" s="2" t="s">
        <v>159</v>
      </c>
      <c r="F498" s="4">
        <v>5</v>
      </c>
      <c r="G498" s="4">
        <v>4</v>
      </c>
      <c r="H498" s="4">
        <v>3</v>
      </c>
      <c r="I498" s="4">
        <v>4</v>
      </c>
      <c r="J498" s="4">
        <v>5</v>
      </c>
      <c r="K498" s="4">
        <v>5</v>
      </c>
      <c r="L498" s="6">
        <f t="shared" si="7"/>
        <v>0.8666666666666667</v>
      </c>
      <c r="M498" s="2" t="s">
        <v>14</v>
      </c>
      <c r="N498" s="2" t="s">
        <v>153</v>
      </c>
    </row>
    <row r="499" spans="1:14" s="5" customFormat="1" x14ac:dyDescent="0.25">
      <c r="A499" s="2" t="s">
        <v>88</v>
      </c>
      <c r="B499" s="2" t="s">
        <v>89</v>
      </c>
      <c r="C499" s="3">
        <v>50816</v>
      </c>
      <c r="D499" s="2" t="s">
        <v>174</v>
      </c>
      <c r="E499" s="2" t="s">
        <v>159</v>
      </c>
      <c r="F499" s="4">
        <v>5</v>
      </c>
      <c r="G499" s="4">
        <v>4</v>
      </c>
      <c r="H499" s="4">
        <v>4</v>
      </c>
      <c r="I499" s="4">
        <v>4</v>
      </c>
      <c r="J499" s="4">
        <v>5</v>
      </c>
      <c r="K499" s="4">
        <v>5</v>
      </c>
      <c r="L499" s="6">
        <f t="shared" si="7"/>
        <v>0.9</v>
      </c>
      <c r="M499" s="2" t="s">
        <v>14</v>
      </c>
      <c r="N499" s="2" t="s">
        <v>154</v>
      </c>
    </row>
    <row r="500" spans="1:14" s="5" customFormat="1" x14ac:dyDescent="0.25">
      <c r="A500" s="2" t="s">
        <v>88</v>
      </c>
      <c r="B500" s="2" t="s">
        <v>89</v>
      </c>
      <c r="C500" s="3">
        <v>50816</v>
      </c>
      <c r="D500" s="2" t="s">
        <v>174</v>
      </c>
      <c r="E500" s="2" t="s">
        <v>159</v>
      </c>
      <c r="F500" s="4">
        <v>5</v>
      </c>
      <c r="G500" s="4">
        <v>5</v>
      </c>
      <c r="H500" s="4">
        <v>4</v>
      </c>
      <c r="I500" s="4">
        <v>5</v>
      </c>
      <c r="J500" s="4">
        <v>5</v>
      </c>
      <c r="K500" s="4">
        <v>4</v>
      </c>
      <c r="L500" s="6">
        <f t="shared" si="7"/>
        <v>0.93333333333333335</v>
      </c>
      <c r="M500" s="2" t="s">
        <v>14</v>
      </c>
      <c r="N500" s="2" t="s">
        <v>155</v>
      </c>
    </row>
    <row r="501" spans="1:14" s="5" customFormat="1" x14ac:dyDescent="0.25">
      <c r="A501" s="2" t="s">
        <v>88</v>
      </c>
      <c r="B501" s="2" t="s">
        <v>89</v>
      </c>
      <c r="C501" s="3">
        <v>50816</v>
      </c>
      <c r="D501" s="2" t="s">
        <v>174</v>
      </c>
      <c r="E501" s="2" t="s">
        <v>159</v>
      </c>
      <c r="F501" s="4">
        <v>5</v>
      </c>
      <c r="G501" s="4">
        <v>4</v>
      </c>
      <c r="H501" s="4">
        <v>4</v>
      </c>
      <c r="I501" s="4">
        <v>4</v>
      </c>
      <c r="J501" s="4">
        <v>3</v>
      </c>
      <c r="K501" s="4">
        <v>4</v>
      </c>
      <c r="L501" s="6">
        <f t="shared" si="7"/>
        <v>0.8</v>
      </c>
      <c r="M501" s="2" t="s">
        <v>14</v>
      </c>
      <c r="N501" s="2" t="s">
        <v>156</v>
      </c>
    </row>
    <row r="502" spans="1:14" s="5" customFormat="1" x14ac:dyDescent="0.25">
      <c r="A502" s="2" t="s">
        <v>88</v>
      </c>
      <c r="B502" s="2" t="s">
        <v>89</v>
      </c>
      <c r="C502" s="3">
        <v>50816</v>
      </c>
      <c r="D502" s="2" t="s">
        <v>174</v>
      </c>
      <c r="E502" s="2" t="s">
        <v>159</v>
      </c>
      <c r="F502" s="4">
        <v>5</v>
      </c>
      <c r="G502" s="4">
        <v>5</v>
      </c>
      <c r="H502" s="4">
        <v>4</v>
      </c>
      <c r="I502" s="4">
        <v>4</v>
      </c>
      <c r="J502" s="4">
        <v>5</v>
      </c>
      <c r="K502" s="4">
        <v>4</v>
      </c>
      <c r="L502" s="6">
        <f t="shared" si="7"/>
        <v>0.9</v>
      </c>
      <c r="M502" s="2" t="s">
        <v>14</v>
      </c>
      <c r="N502" s="2" t="s">
        <v>157</v>
      </c>
    </row>
    <row r="503" spans="1:14" s="5" customFormat="1" x14ac:dyDescent="0.25">
      <c r="A503" s="2" t="s">
        <v>88</v>
      </c>
      <c r="B503" s="2" t="s">
        <v>89</v>
      </c>
      <c r="C503" s="3">
        <v>50816</v>
      </c>
      <c r="D503" s="2" t="s">
        <v>174</v>
      </c>
      <c r="E503" s="2" t="s">
        <v>159</v>
      </c>
      <c r="F503" s="4">
        <v>4</v>
      </c>
      <c r="G503" s="4">
        <v>4</v>
      </c>
      <c r="H503" s="4">
        <v>4</v>
      </c>
      <c r="I503" s="4">
        <v>3</v>
      </c>
      <c r="J503" s="4">
        <v>3</v>
      </c>
      <c r="K503" s="4">
        <v>4</v>
      </c>
      <c r="L503" s="6">
        <f t="shared" si="7"/>
        <v>0.73333333333333328</v>
      </c>
      <c r="M503" s="2" t="s">
        <v>17</v>
      </c>
      <c r="N503" s="2" t="s">
        <v>150</v>
      </c>
    </row>
    <row r="504" spans="1:14" s="5" customFormat="1" x14ac:dyDescent="0.25">
      <c r="A504" s="2" t="s">
        <v>88</v>
      </c>
      <c r="B504" s="2" t="s">
        <v>89</v>
      </c>
      <c r="C504" s="3">
        <v>50816</v>
      </c>
      <c r="D504" s="2" t="s">
        <v>174</v>
      </c>
      <c r="E504" s="2" t="s">
        <v>159</v>
      </c>
      <c r="F504" s="4">
        <v>4</v>
      </c>
      <c r="G504" s="4">
        <v>4</v>
      </c>
      <c r="H504" s="4">
        <v>3</v>
      </c>
      <c r="I504" s="4">
        <v>3</v>
      </c>
      <c r="J504" s="4">
        <v>4</v>
      </c>
      <c r="K504" s="4">
        <v>3</v>
      </c>
      <c r="L504" s="6">
        <f t="shared" si="7"/>
        <v>0.7</v>
      </c>
      <c r="M504" s="2" t="s">
        <v>17</v>
      </c>
      <c r="N504" s="2" t="s">
        <v>152</v>
      </c>
    </row>
    <row r="505" spans="1:14" s="5" customFormat="1" x14ac:dyDescent="0.25">
      <c r="A505" s="2" t="s">
        <v>135</v>
      </c>
      <c r="B505" s="2" t="s">
        <v>136</v>
      </c>
      <c r="C505" s="3">
        <v>46080</v>
      </c>
      <c r="D505" s="2" t="s">
        <v>174</v>
      </c>
      <c r="E505" s="2" t="s">
        <v>164</v>
      </c>
      <c r="F505" s="4">
        <v>5</v>
      </c>
      <c r="G505" s="4">
        <v>5</v>
      </c>
      <c r="H505" s="4">
        <v>5</v>
      </c>
      <c r="I505" s="4">
        <v>4</v>
      </c>
      <c r="J505" s="4">
        <v>5</v>
      </c>
      <c r="K505" s="4">
        <v>4</v>
      </c>
      <c r="L505" s="6">
        <f t="shared" si="7"/>
        <v>0.93333333333333335</v>
      </c>
      <c r="M505" s="2" t="s">
        <v>14</v>
      </c>
      <c r="N505" s="2" t="s">
        <v>149</v>
      </c>
    </row>
    <row r="506" spans="1:14" s="5" customFormat="1" x14ac:dyDescent="0.25">
      <c r="A506" s="2" t="s">
        <v>135</v>
      </c>
      <c r="B506" s="2" t="s">
        <v>136</v>
      </c>
      <c r="C506" s="3">
        <v>46080</v>
      </c>
      <c r="D506" s="2" t="s">
        <v>174</v>
      </c>
      <c r="E506" s="2" t="s">
        <v>164</v>
      </c>
      <c r="F506" s="4">
        <v>4</v>
      </c>
      <c r="G506" s="4">
        <v>3</v>
      </c>
      <c r="H506" s="4">
        <v>3</v>
      </c>
      <c r="I506" s="4">
        <v>3</v>
      </c>
      <c r="J506" s="4">
        <v>3</v>
      </c>
      <c r="K506" s="4">
        <v>4</v>
      </c>
      <c r="L506" s="6">
        <f t="shared" si="7"/>
        <v>0.66666666666666663</v>
      </c>
      <c r="M506" s="2" t="s">
        <v>14</v>
      </c>
      <c r="N506" s="2" t="s">
        <v>150</v>
      </c>
    </row>
    <row r="507" spans="1:14" s="5" customFormat="1" x14ac:dyDescent="0.25">
      <c r="A507" s="2" t="s">
        <v>135</v>
      </c>
      <c r="B507" s="2" t="s">
        <v>136</v>
      </c>
      <c r="C507" s="3">
        <v>46080</v>
      </c>
      <c r="D507" s="2" t="s">
        <v>174</v>
      </c>
      <c r="E507" s="2" t="s">
        <v>164</v>
      </c>
      <c r="F507" s="4">
        <v>5</v>
      </c>
      <c r="G507" s="4">
        <v>5</v>
      </c>
      <c r="H507" s="4">
        <v>5</v>
      </c>
      <c r="I507" s="4">
        <v>5</v>
      </c>
      <c r="J507" s="4">
        <v>5</v>
      </c>
      <c r="K507" s="4">
        <v>5</v>
      </c>
      <c r="L507" s="6">
        <f t="shared" si="7"/>
        <v>1</v>
      </c>
      <c r="M507" s="2" t="s">
        <v>14</v>
      </c>
      <c r="N507" s="2" t="s">
        <v>151</v>
      </c>
    </row>
    <row r="508" spans="1:14" s="5" customFormat="1" x14ac:dyDescent="0.25">
      <c r="A508" s="2" t="s">
        <v>135</v>
      </c>
      <c r="B508" s="2" t="s">
        <v>136</v>
      </c>
      <c r="C508" s="3">
        <v>46080</v>
      </c>
      <c r="D508" s="2" t="s">
        <v>174</v>
      </c>
      <c r="E508" s="2" t="s">
        <v>164</v>
      </c>
      <c r="F508" s="4">
        <v>4</v>
      </c>
      <c r="G508" s="4">
        <v>4</v>
      </c>
      <c r="H508" s="4">
        <v>4</v>
      </c>
      <c r="I508" s="4">
        <v>4</v>
      </c>
      <c r="J508" s="4">
        <v>4</v>
      </c>
      <c r="K508" s="4">
        <v>4</v>
      </c>
      <c r="L508" s="6">
        <f t="shared" si="7"/>
        <v>0.8</v>
      </c>
      <c r="M508" s="2" t="s">
        <v>14</v>
      </c>
      <c r="N508" s="2" t="s">
        <v>153</v>
      </c>
    </row>
    <row r="509" spans="1:14" s="5" customFormat="1" x14ac:dyDescent="0.25">
      <c r="A509" s="2" t="s">
        <v>135</v>
      </c>
      <c r="B509" s="2" t="s">
        <v>136</v>
      </c>
      <c r="C509" s="3">
        <v>46080</v>
      </c>
      <c r="D509" s="2" t="s">
        <v>174</v>
      </c>
      <c r="E509" s="2" t="s">
        <v>164</v>
      </c>
      <c r="F509" s="4">
        <v>5</v>
      </c>
      <c r="G509" s="4">
        <v>4</v>
      </c>
      <c r="H509" s="4">
        <v>5</v>
      </c>
      <c r="I509" s="4">
        <v>4</v>
      </c>
      <c r="J509" s="4">
        <v>5</v>
      </c>
      <c r="K509" s="4">
        <v>5</v>
      </c>
      <c r="L509" s="6">
        <f t="shared" si="7"/>
        <v>0.93333333333333335</v>
      </c>
      <c r="M509" s="2" t="s">
        <v>14</v>
      </c>
      <c r="N509" s="2" t="s">
        <v>154</v>
      </c>
    </row>
    <row r="510" spans="1:14" s="5" customFormat="1" x14ac:dyDescent="0.25">
      <c r="A510" s="2" t="s">
        <v>135</v>
      </c>
      <c r="B510" s="2" t="s">
        <v>136</v>
      </c>
      <c r="C510" s="3">
        <v>46080</v>
      </c>
      <c r="D510" s="2" t="s">
        <v>174</v>
      </c>
      <c r="E510" s="2" t="s">
        <v>164</v>
      </c>
      <c r="F510" s="4">
        <v>5</v>
      </c>
      <c r="G510" s="4">
        <v>4</v>
      </c>
      <c r="H510" s="4">
        <v>4</v>
      </c>
      <c r="I510" s="4">
        <v>4</v>
      </c>
      <c r="J510" s="4">
        <v>4</v>
      </c>
      <c r="K510" s="4">
        <v>4</v>
      </c>
      <c r="L510" s="6">
        <f t="shared" si="7"/>
        <v>0.83333333333333337</v>
      </c>
      <c r="M510" s="2" t="s">
        <v>14</v>
      </c>
      <c r="N510" s="2" t="s">
        <v>155</v>
      </c>
    </row>
    <row r="511" spans="1:14" s="5" customFormat="1" x14ac:dyDescent="0.25">
      <c r="A511" s="2" t="s">
        <v>135</v>
      </c>
      <c r="B511" s="2" t="s">
        <v>136</v>
      </c>
      <c r="C511" s="3">
        <v>46080</v>
      </c>
      <c r="D511" s="2" t="s">
        <v>174</v>
      </c>
      <c r="E511" s="2" t="s">
        <v>164</v>
      </c>
      <c r="F511" s="4">
        <v>5</v>
      </c>
      <c r="G511" s="4">
        <v>4</v>
      </c>
      <c r="H511" s="4">
        <v>4</v>
      </c>
      <c r="I511" s="4">
        <v>3</v>
      </c>
      <c r="J511" s="4">
        <v>4</v>
      </c>
      <c r="K511" s="4">
        <v>4</v>
      </c>
      <c r="L511" s="6">
        <f t="shared" si="7"/>
        <v>0.8</v>
      </c>
      <c r="M511" s="2" t="s">
        <v>14</v>
      </c>
      <c r="N511" s="2" t="s">
        <v>156</v>
      </c>
    </row>
    <row r="512" spans="1:14" s="5" customFormat="1" x14ac:dyDescent="0.25">
      <c r="A512" s="2" t="s">
        <v>135</v>
      </c>
      <c r="B512" s="2" t="s">
        <v>136</v>
      </c>
      <c r="C512" s="3">
        <v>46080</v>
      </c>
      <c r="D512" s="2" t="s">
        <v>174</v>
      </c>
      <c r="E512" s="2" t="s">
        <v>164</v>
      </c>
      <c r="F512" s="4">
        <v>5</v>
      </c>
      <c r="G512" s="4">
        <v>5</v>
      </c>
      <c r="H512" s="4">
        <v>5</v>
      </c>
      <c r="I512" s="4">
        <v>4</v>
      </c>
      <c r="J512" s="4">
        <v>5</v>
      </c>
      <c r="K512" s="4">
        <v>4</v>
      </c>
      <c r="L512" s="6">
        <f t="shared" si="7"/>
        <v>0.93333333333333335</v>
      </c>
      <c r="M512" s="2" t="s">
        <v>14</v>
      </c>
      <c r="N512" s="2" t="s">
        <v>157</v>
      </c>
    </row>
    <row r="513" spans="1:14" s="5" customFormat="1" x14ac:dyDescent="0.25">
      <c r="A513" s="2" t="s">
        <v>135</v>
      </c>
      <c r="B513" s="2" t="s">
        <v>136</v>
      </c>
      <c r="C513" s="3">
        <v>46080</v>
      </c>
      <c r="D513" s="2" t="s">
        <v>174</v>
      </c>
      <c r="E513" s="2" t="s">
        <v>164</v>
      </c>
      <c r="F513" s="4">
        <v>4</v>
      </c>
      <c r="G513" s="4">
        <v>4</v>
      </c>
      <c r="H513" s="4">
        <v>4</v>
      </c>
      <c r="I513" s="4">
        <v>3</v>
      </c>
      <c r="J513" s="4">
        <v>4</v>
      </c>
      <c r="K513" s="4">
        <v>4</v>
      </c>
      <c r="L513" s="6">
        <f t="shared" si="7"/>
        <v>0.76666666666666672</v>
      </c>
      <c r="M513" s="2" t="s">
        <v>17</v>
      </c>
      <c r="N513" s="2" t="s">
        <v>152</v>
      </c>
    </row>
    <row r="514" spans="1:14" s="5" customFormat="1" x14ac:dyDescent="0.25">
      <c r="A514" s="2" t="s">
        <v>63</v>
      </c>
      <c r="B514" s="2" t="s">
        <v>64</v>
      </c>
      <c r="C514" s="3">
        <v>40000</v>
      </c>
      <c r="D514" s="2" t="s">
        <v>174</v>
      </c>
      <c r="E514" s="2" t="s">
        <v>164</v>
      </c>
      <c r="F514" s="4">
        <v>4</v>
      </c>
      <c r="G514" s="4">
        <v>4</v>
      </c>
      <c r="H514" s="4">
        <v>4</v>
      </c>
      <c r="I514" s="4">
        <v>4</v>
      </c>
      <c r="J514" s="4">
        <v>4</v>
      </c>
      <c r="K514" s="4">
        <v>4</v>
      </c>
      <c r="L514" s="6">
        <f t="shared" ref="L514:L577" si="8">SUM(F514:K514)/30</f>
        <v>0.8</v>
      </c>
      <c r="M514" s="2" t="s">
        <v>14</v>
      </c>
      <c r="N514" s="2" t="s">
        <v>149</v>
      </c>
    </row>
    <row r="515" spans="1:14" s="5" customFormat="1" x14ac:dyDescent="0.25">
      <c r="A515" s="2" t="s">
        <v>63</v>
      </c>
      <c r="B515" s="2" t="s">
        <v>64</v>
      </c>
      <c r="C515" s="3">
        <v>40000</v>
      </c>
      <c r="D515" s="2" t="s">
        <v>174</v>
      </c>
      <c r="E515" s="2" t="s">
        <v>164</v>
      </c>
      <c r="F515" s="4">
        <v>4</v>
      </c>
      <c r="G515" s="4">
        <v>4</v>
      </c>
      <c r="H515" s="4">
        <v>4</v>
      </c>
      <c r="I515" s="4">
        <v>4</v>
      </c>
      <c r="J515" s="4">
        <v>4</v>
      </c>
      <c r="K515" s="4">
        <v>4</v>
      </c>
      <c r="L515" s="6">
        <f t="shared" si="8"/>
        <v>0.8</v>
      </c>
      <c r="M515" s="2" t="s">
        <v>14</v>
      </c>
      <c r="N515" s="2" t="s">
        <v>150</v>
      </c>
    </row>
    <row r="516" spans="1:14" s="5" customFormat="1" x14ac:dyDescent="0.25">
      <c r="A516" s="2" t="s">
        <v>63</v>
      </c>
      <c r="B516" s="2" t="s">
        <v>64</v>
      </c>
      <c r="C516" s="3">
        <v>40000</v>
      </c>
      <c r="D516" s="2" t="s">
        <v>174</v>
      </c>
      <c r="E516" s="2" t="s">
        <v>164</v>
      </c>
      <c r="F516" s="4">
        <v>5</v>
      </c>
      <c r="G516" s="4">
        <v>5</v>
      </c>
      <c r="H516" s="4">
        <v>5</v>
      </c>
      <c r="I516" s="4">
        <v>5</v>
      </c>
      <c r="J516" s="4">
        <v>5</v>
      </c>
      <c r="K516" s="4">
        <v>5</v>
      </c>
      <c r="L516" s="6">
        <f t="shared" si="8"/>
        <v>1</v>
      </c>
      <c r="M516" s="2" t="s">
        <v>14</v>
      </c>
      <c r="N516" s="2" t="s">
        <v>151</v>
      </c>
    </row>
    <row r="517" spans="1:14" s="5" customFormat="1" x14ac:dyDescent="0.25">
      <c r="A517" s="2" t="s">
        <v>63</v>
      </c>
      <c r="B517" s="2" t="s">
        <v>64</v>
      </c>
      <c r="C517" s="3">
        <v>40000</v>
      </c>
      <c r="D517" s="2" t="s">
        <v>174</v>
      </c>
      <c r="E517" s="2" t="s">
        <v>164</v>
      </c>
      <c r="F517" s="4">
        <v>5</v>
      </c>
      <c r="G517" s="4">
        <v>4</v>
      </c>
      <c r="H517" s="4">
        <v>4</v>
      </c>
      <c r="I517" s="4">
        <v>5</v>
      </c>
      <c r="J517" s="4">
        <v>4</v>
      </c>
      <c r="K517" s="4">
        <v>4</v>
      </c>
      <c r="L517" s="6">
        <f t="shared" si="8"/>
        <v>0.8666666666666667</v>
      </c>
      <c r="M517" s="2" t="s">
        <v>14</v>
      </c>
      <c r="N517" s="2" t="s">
        <v>153</v>
      </c>
    </row>
    <row r="518" spans="1:14" s="5" customFormat="1" x14ac:dyDescent="0.25">
      <c r="A518" s="2" t="s">
        <v>63</v>
      </c>
      <c r="B518" s="2" t="s">
        <v>64</v>
      </c>
      <c r="C518" s="3">
        <v>40000</v>
      </c>
      <c r="D518" s="2" t="s">
        <v>174</v>
      </c>
      <c r="E518" s="2" t="s">
        <v>164</v>
      </c>
      <c r="F518" s="4">
        <v>5</v>
      </c>
      <c r="G518" s="4">
        <v>5</v>
      </c>
      <c r="H518" s="4">
        <v>5</v>
      </c>
      <c r="I518" s="4">
        <v>5</v>
      </c>
      <c r="J518" s="4">
        <v>5</v>
      </c>
      <c r="K518" s="4">
        <v>5</v>
      </c>
      <c r="L518" s="6">
        <f t="shared" si="8"/>
        <v>1</v>
      </c>
      <c r="M518" s="2" t="s">
        <v>14</v>
      </c>
      <c r="N518" s="2" t="s">
        <v>154</v>
      </c>
    </row>
    <row r="519" spans="1:14" s="5" customFormat="1" x14ac:dyDescent="0.25">
      <c r="A519" s="2" t="s">
        <v>63</v>
      </c>
      <c r="B519" s="2" t="s">
        <v>64</v>
      </c>
      <c r="C519" s="3">
        <v>40000</v>
      </c>
      <c r="D519" s="2" t="s">
        <v>174</v>
      </c>
      <c r="E519" s="2" t="s">
        <v>164</v>
      </c>
      <c r="F519" s="4">
        <v>5</v>
      </c>
      <c r="G519" s="4">
        <v>5</v>
      </c>
      <c r="H519" s="4">
        <v>4</v>
      </c>
      <c r="I519" s="4">
        <v>5</v>
      </c>
      <c r="J519" s="4">
        <v>5</v>
      </c>
      <c r="K519" s="4">
        <v>5</v>
      </c>
      <c r="L519" s="6">
        <f t="shared" si="8"/>
        <v>0.96666666666666667</v>
      </c>
      <c r="M519" s="2" t="s">
        <v>14</v>
      </c>
      <c r="N519" s="2" t="s">
        <v>155</v>
      </c>
    </row>
    <row r="520" spans="1:14" s="5" customFormat="1" x14ac:dyDescent="0.25">
      <c r="A520" s="2" t="s">
        <v>63</v>
      </c>
      <c r="B520" s="2" t="s">
        <v>64</v>
      </c>
      <c r="C520" s="3">
        <v>40000</v>
      </c>
      <c r="D520" s="2" t="s">
        <v>174</v>
      </c>
      <c r="E520" s="2" t="s">
        <v>164</v>
      </c>
      <c r="F520" s="4">
        <v>5</v>
      </c>
      <c r="G520" s="4">
        <v>4</v>
      </c>
      <c r="H520" s="4">
        <v>3</v>
      </c>
      <c r="I520" s="4">
        <v>4</v>
      </c>
      <c r="J520" s="4">
        <v>4</v>
      </c>
      <c r="K520" s="4">
        <v>4</v>
      </c>
      <c r="L520" s="6">
        <f t="shared" si="8"/>
        <v>0.8</v>
      </c>
      <c r="M520" s="2" t="s">
        <v>14</v>
      </c>
      <c r="N520" s="2" t="s">
        <v>156</v>
      </c>
    </row>
    <row r="521" spans="1:14" s="5" customFormat="1" x14ac:dyDescent="0.25">
      <c r="A521" s="2" t="s">
        <v>63</v>
      </c>
      <c r="B521" s="2" t="s">
        <v>64</v>
      </c>
      <c r="C521" s="3">
        <v>40000</v>
      </c>
      <c r="D521" s="2" t="s">
        <v>174</v>
      </c>
      <c r="E521" s="2" t="s">
        <v>164</v>
      </c>
      <c r="F521" s="4">
        <v>5</v>
      </c>
      <c r="G521" s="4">
        <v>4</v>
      </c>
      <c r="H521" s="4">
        <v>4</v>
      </c>
      <c r="I521" s="4">
        <v>5</v>
      </c>
      <c r="J521" s="4">
        <v>3</v>
      </c>
      <c r="K521" s="4">
        <v>4</v>
      </c>
      <c r="L521" s="6">
        <f t="shared" si="8"/>
        <v>0.83333333333333337</v>
      </c>
      <c r="M521" s="2" t="s">
        <v>14</v>
      </c>
      <c r="N521" s="2" t="s">
        <v>157</v>
      </c>
    </row>
    <row r="522" spans="1:14" s="5" customFormat="1" x14ac:dyDescent="0.25">
      <c r="A522" s="2" t="s">
        <v>63</v>
      </c>
      <c r="B522" s="2" t="s">
        <v>64</v>
      </c>
      <c r="C522" s="3">
        <v>40000</v>
      </c>
      <c r="D522" s="2" t="s">
        <v>174</v>
      </c>
      <c r="E522" s="2" t="s">
        <v>164</v>
      </c>
      <c r="F522" s="4">
        <v>3</v>
      </c>
      <c r="G522" s="4">
        <v>4</v>
      </c>
      <c r="H522" s="4">
        <v>3</v>
      </c>
      <c r="I522" s="4">
        <v>4</v>
      </c>
      <c r="J522" s="4">
        <v>4</v>
      </c>
      <c r="K522" s="4">
        <v>3</v>
      </c>
      <c r="L522" s="6">
        <f t="shared" si="8"/>
        <v>0.7</v>
      </c>
      <c r="M522" s="2" t="s">
        <v>17</v>
      </c>
      <c r="N522" s="2" t="s">
        <v>152</v>
      </c>
    </row>
    <row r="523" spans="1:14" s="5" customFormat="1" x14ac:dyDescent="0.25">
      <c r="A523" s="2" t="s">
        <v>183</v>
      </c>
      <c r="B523" s="2" t="s">
        <v>56</v>
      </c>
      <c r="C523" s="3">
        <v>30000</v>
      </c>
      <c r="D523" s="2" t="s">
        <v>174</v>
      </c>
      <c r="E523" s="2" t="s">
        <v>159</v>
      </c>
      <c r="F523" s="4">
        <v>5</v>
      </c>
      <c r="G523" s="4">
        <v>5</v>
      </c>
      <c r="H523" s="4">
        <v>5</v>
      </c>
      <c r="I523" s="4">
        <v>5</v>
      </c>
      <c r="J523" s="4">
        <v>5</v>
      </c>
      <c r="K523" s="4">
        <v>5</v>
      </c>
      <c r="L523" s="6">
        <f t="shared" si="8"/>
        <v>1</v>
      </c>
      <c r="M523" s="2" t="s">
        <v>14</v>
      </c>
      <c r="N523" s="2" t="s">
        <v>151</v>
      </c>
    </row>
    <row r="524" spans="1:14" s="5" customFormat="1" x14ac:dyDescent="0.25">
      <c r="A524" s="2" t="s">
        <v>183</v>
      </c>
      <c r="B524" s="2" t="s">
        <v>56</v>
      </c>
      <c r="C524" s="3">
        <v>30000</v>
      </c>
      <c r="D524" s="2" t="s">
        <v>174</v>
      </c>
      <c r="E524" s="2" t="s">
        <v>159</v>
      </c>
      <c r="F524" s="4">
        <v>4</v>
      </c>
      <c r="G524" s="4">
        <v>4</v>
      </c>
      <c r="H524" s="4">
        <v>4</v>
      </c>
      <c r="I524" s="4">
        <v>5</v>
      </c>
      <c r="J524" s="4">
        <v>4</v>
      </c>
      <c r="K524" s="4">
        <v>4</v>
      </c>
      <c r="L524" s="6">
        <f t="shared" si="8"/>
        <v>0.83333333333333337</v>
      </c>
      <c r="M524" s="2" t="s">
        <v>14</v>
      </c>
      <c r="N524" s="2" t="s">
        <v>153</v>
      </c>
    </row>
    <row r="525" spans="1:14" s="5" customFormat="1" x14ac:dyDescent="0.25">
      <c r="A525" s="2" t="s">
        <v>183</v>
      </c>
      <c r="B525" s="2" t="s">
        <v>56</v>
      </c>
      <c r="C525" s="3">
        <v>30000</v>
      </c>
      <c r="D525" s="2" t="s">
        <v>174</v>
      </c>
      <c r="E525" s="2" t="s">
        <v>159</v>
      </c>
      <c r="F525" s="4">
        <v>4</v>
      </c>
      <c r="G525" s="4">
        <v>4</v>
      </c>
      <c r="H525" s="4">
        <v>4</v>
      </c>
      <c r="I525" s="4">
        <v>4</v>
      </c>
      <c r="J525" s="4">
        <v>4</v>
      </c>
      <c r="K525" s="4">
        <v>1</v>
      </c>
      <c r="L525" s="6">
        <f t="shared" si="8"/>
        <v>0.7</v>
      </c>
      <c r="M525" s="2" t="s">
        <v>14</v>
      </c>
      <c r="N525" s="2" t="s">
        <v>154</v>
      </c>
    </row>
    <row r="526" spans="1:14" s="5" customFormat="1" x14ac:dyDescent="0.25">
      <c r="A526" s="2" t="s">
        <v>183</v>
      </c>
      <c r="B526" s="2" t="s">
        <v>56</v>
      </c>
      <c r="C526" s="3">
        <v>30000</v>
      </c>
      <c r="D526" s="2" t="s">
        <v>174</v>
      </c>
      <c r="E526" s="2" t="s">
        <v>159</v>
      </c>
      <c r="F526" s="4">
        <v>4</v>
      </c>
      <c r="G526" s="4">
        <v>4</v>
      </c>
      <c r="H526" s="4">
        <v>4</v>
      </c>
      <c r="I526" s="4">
        <v>4</v>
      </c>
      <c r="J526" s="4">
        <v>3</v>
      </c>
      <c r="K526" s="4">
        <v>3</v>
      </c>
      <c r="L526" s="6">
        <f t="shared" si="8"/>
        <v>0.73333333333333328</v>
      </c>
      <c r="M526" s="2" t="s">
        <v>14</v>
      </c>
      <c r="N526" s="2" t="s">
        <v>155</v>
      </c>
    </row>
    <row r="527" spans="1:14" s="5" customFormat="1" x14ac:dyDescent="0.25">
      <c r="A527" s="2" t="s">
        <v>183</v>
      </c>
      <c r="B527" s="2" t="s">
        <v>56</v>
      </c>
      <c r="C527" s="3">
        <v>30000</v>
      </c>
      <c r="D527" s="2" t="s">
        <v>174</v>
      </c>
      <c r="E527" s="2" t="s">
        <v>159</v>
      </c>
      <c r="F527" s="4">
        <v>5</v>
      </c>
      <c r="G527" s="4">
        <v>4</v>
      </c>
      <c r="H527" s="4">
        <v>4</v>
      </c>
      <c r="I527" s="4">
        <v>4</v>
      </c>
      <c r="J527" s="4">
        <v>4</v>
      </c>
      <c r="K527" s="4">
        <v>4</v>
      </c>
      <c r="L527" s="6">
        <f t="shared" si="8"/>
        <v>0.83333333333333337</v>
      </c>
      <c r="M527" s="2" t="s">
        <v>14</v>
      </c>
      <c r="N527" s="2" t="s">
        <v>157</v>
      </c>
    </row>
    <row r="528" spans="1:14" s="5" customFormat="1" x14ac:dyDescent="0.25">
      <c r="A528" s="2" t="s">
        <v>183</v>
      </c>
      <c r="B528" s="2" t="s">
        <v>56</v>
      </c>
      <c r="C528" s="3">
        <v>30000</v>
      </c>
      <c r="D528" s="2" t="s">
        <v>174</v>
      </c>
      <c r="E528" s="2" t="s">
        <v>159</v>
      </c>
      <c r="F528" s="4">
        <v>4</v>
      </c>
      <c r="G528" s="4">
        <v>3</v>
      </c>
      <c r="H528" s="4">
        <v>4</v>
      </c>
      <c r="I528" s="4">
        <v>4</v>
      </c>
      <c r="J528" s="4">
        <v>4</v>
      </c>
      <c r="K528" s="4">
        <v>3</v>
      </c>
      <c r="L528" s="6">
        <f t="shared" si="8"/>
        <v>0.73333333333333328</v>
      </c>
      <c r="M528" s="2" t="s">
        <v>17</v>
      </c>
      <c r="N528" s="2" t="s">
        <v>149</v>
      </c>
    </row>
    <row r="529" spans="1:14" s="5" customFormat="1" x14ac:dyDescent="0.25">
      <c r="A529" s="2" t="s">
        <v>183</v>
      </c>
      <c r="B529" s="2" t="s">
        <v>56</v>
      </c>
      <c r="C529" s="3">
        <v>30000</v>
      </c>
      <c r="D529" s="2" t="s">
        <v>174</v>
      </c>
      <c r="E529" s="2" t="s">
        <v>159</v>
      </c>
      <c r="F529" s="4">
        <v>4</v>
      </c>
      <c r="G529" s="4">
        <v>3</v>
      </c>
      <c r="H529" s="4">
        <v>3</v>
      </c>
      <c r="I529" s="4">
        <v>3</v>
      </c>
      <c r="J529" s="4">
        <v>3</v>
      </c>
      <c r="K529" s="4">
        <v>3</v>
      </c>
      <c r="L529" s="6">
        <f t="shared" si="8"/>
        <v>0.6333333333333333</v>
      </c>
      <c r="M529" s="2" t="s">
        <v>17</v>
      </c>
      <c r="N529" s="2" t="s">
        <v>150</v>
      </c>
    </row>
    <row r="530" spans="1:14" s="5" customFormat="1" x14ac:dyDescent="0.25">
      <c r="A530" s="2" t="s">
        <v>183</v>
      </c>
      <c r="B530" s="2" t="s">
        <v>56</v>
      </c>
      <c r="C530" s="3">
        <v>30000</v>
      </c>
      <c r="D530" s="2" t="s">
        <v>174</v>
      </c>
      <c r="E530" s="2" t="s">
        <v>159</v>
      </c>
      <c r="F530" s="4">
        <v>4</v>
      </c>
      <c r="G530" s="4">
        <v>4</v>
      </c>
      <c r="H530" s="4">
        <v>3</v>
      </c>
      <c r="I530" s="4">
        <v>4</v>
      </c>
      <c r="J530" s="4">
        <v>4</v>
      </c>
      <c r="K530" s="4">
        <v>4</v>
      </c>
      <c r="L530" s="6">
        <f t="shared" si="8"/>
        <v>0.76666666666666672</v>
      </c>
      <c r="M530" s="2" t="s">
        <v>17</v>
      </c>
      <c r="N530" s="2" t="s">
        <v>152</v>
      </c>
    </row>
    <row r="531" spans="1:14" s="5" customFormat="1" x14ac:dyDescent="0.25">
      <c r="A531" s="2" t="s">
        <v>183</v>
      </c>
      <c r="B531" s="2" t="s">
        <v>56</v>
      </c>
      <c r="C531" s="3">
        <v>30000</v>
      </c>
      <c r="D531" s="2" t="s">
        <v>174</v>
      </c>
      <c r="E531" s="2" t="s">
        <v>159</v>
      </c>
      <c r="F531" s="4">
        <v>3</v>
      </c>
      <c r="G531" s="4">
        <v>3</v>
      </c>
      <c r="H531" s="4">
        <v>3</v>
      </c>
      <c r="I531" s="4">
        <v>4</v>
      </c>
      <c r="J531" s="4">
        <v>4</v>
      </c>
      <c r="K531" s="4">
        <v>3</v>
      </c>
      <c r="L531" s="6">
        <f t="shared" si="8"/>
        <v>0.66666666666666663</v>
      </c>
      <c r="M531" s="2" t="s">
        <v>17</v>
      </c>
      <c r="N531" s="2" t="s">
        <v>156</v>
      </c>
    </row>
    <row r="532" spans="1:14" s="5" customFormat="1" x14ac:dyDescent="0.25">
      <c r="A532" s="2" t="s">
        <v>178</v>
      </c>
      <c r="B532" s="2" t="s">
        <v>126</v>
      </c>
      <c r="C532" s="3">
        <v>30000</v>
      </c>
      <c r="D532" s="2" t="s">
        <v>175</v>
      </c>
      <c r="E532" s="2" t="s">
        <v>160</v>
      </c>
      <c r="F532" s="4">
        <v>5</v>
      </c>
      <c r="G532" s="4">
        <v>4</v>
      </c>
      <c r="H532" s="4">
        <v>4</v>
      </c>
      <c r="I532" s="4">
        <v>5</v>
      </c>
      <c r="J532" s="4">
        <v>5</v>
      </c>
      <c r="K532" s="4">
        <v>5</v>
      </c>
      <c r="L532" s="6">
        <f t="shared" si="8"/>
        <v>0.93333333333333335</v>
      </c>
      <c r="M532" s="2" t="s">
        <v>14</v>
      </c>
      <c r="N532" s="2" t="s">
        <v>149</v>
      </c>
    </row>
    <row r="533" spans="1:14" s="5" customFormat="1" x14ac:dyDescent="0.25">
      <c r="A533" s="2" t="s">
        <v>178</v>
      </c>
      <c r="B533" s="2" t="s">
        <v>126</v>
      </c>
      <c r="C533" s="3">
        <v>30000</v>
      </c>
      <c r="D533" s="2" t="s">
        <v>175</v>
      </c>
      <c r="E533" s="2" t="s">
        <v>160</v>
      </c>
      <c r="F533" s="4">
        <v>3</v>
      </c>
      <c r="G533" s="4">
        <v>4</v>
      </c>
      <c r="H533" s="4">
        <v>4</v>
      </c>
      <c r="I533" s="4">
        <v>3</v>
      </c>
      <c r="J533" s="4">
        <v>4</v>
      </c>
      <c r="K533" s="4">
        <v>3</v>
      </c>
      <c r="L533" s="6">
        <f t="shared" si="8"/>
        <v>0.7</v>
      </c>
      <c r="M533" s="2" t="s">
        <v>14</v>
      </c>
      <c r="N533" s="2" t="s">
        <v>150</v>
      </c>
    </row>
    <row r="534" spans="1:14" s="5" customFormat="1" x14ac:dyDescent="0.25">
      <c r="A534" s="2" t="s">
        <v>178</v>
      </c>
      <c r="B534" s="2" t="s">
        <v>126</v>
      </c>
      <c r="C534" s="3">
        <v>30000</v>
      </c>
      <c r="D534" s="2" t="s">
        <v>175</v>
      </c>
      <c r="E534" s="2" t="s">
        <v>160</v>
      </c>
      <c r="F534" s="4">
        <v>5</v>
      </c>
      <c r="G534" s="4">
        <v>5</v>
      </c>
      <c r="H534" s="4">
        <v>5</v>
      </c>
      <c r="I534" s="4">
        <v>5</v>
      </c>
      <c r="J534" s="4">
        <v>5</v>
      </c>
      <c r="K534" s="4">
        <v>5</v>
      </c>
      <c r="L534" s="6">
        <f t="shared" si="8"/>
        <v>1</v>
      </c>
      <c r="M534" s="2" t="s">
        <v>14</v>
      </c>
      <c r="N534" s="2" t="s">
        <v>151</v>
      </c>
    </row>
    <row r="535" spans="1:14" s="5" customFormat="1" x14ac:dyDescent="0.25">
      <c r="A535" s="2" t="s">
        <v>178</v>
      </c>
      <c r="B535" s="2" t="s">
        <v>126</v>
      </c>
      <c r="C535" s="3">
        <v>30000</v>
      </c>
      <c r="D535" s="2" t="s">
        <v>175</v>
      </c>
      <c r="E535" s="2" t="s">
        <v>160</v>
      </c>
      <c r="F535" s="4">
        <v>4</v>
      </c>
      <c r="G535" s="4">
        <v>4</v>
      </c>
      <c r="H535" s="4">
        <v>4</v>
      </c>
      <c r="I535" s="4">
        <v>5</v>
      </c>
      <c r="J535" s="4">
        <v>5</v>
      </c>
      <c r="K535" s="4">
        <v>4</v>
      </c>
      <c r="L535" s="6">
        <f t="shared" si="8"/>
        <v>0.8666666666666667</v>
      </c>
      <c r="M535" s="2" t="s">
        <v>14</v>
      </c>
      <c r="N535" s="2" t="s">
        <v>153</v>
      </c>
    </row>
    <row r="536" spans="1:14" s="5" customFormat="1" x14ac:dyDescent="0.25">
      <c r="A536" s="2" t="s">
        <v>178</v>
      </c>
      <c r="B536" s="2" t="s">
        <v>126</v>
      </c>
      <c r="C536" s="3">
        <v>30000</v>
      </c>
      <c r="D536" s="2" t="s">
        <v>175</v>
      </c>
      <c r="E536" s="2" t="s">
        <v>160</v>
      </c>
      <c r="F536" s="4">
        <v>4</v>
      </c>
      <c r="G536" s="4">
        <v>4</v>
      </c>
      <c r="H536" s="4">
        <v>4</v>
      </c>
      <c r="I536" s="4">
        <v>4</v>
      </c>
      <c r="J536" s="4">
        <v>4</v>
      </c>
      <c r="K536" s="4">
        <v>4</v>
      </c>
      <c r="L536" s="6">
        <f t="shared" si="8"/>
        <v>0.8</v>
      </c>
      <c r="M536" s="2" t="s">
        <v>14</v>
      </c>
      <c r="N536" s="2" t="s">
        <v>154</v>
      </c>
    </row>
    <row r="537" spans="1:14" s="5" customFormat="1" x14ac:dyDescent="0.25">
      <c r="A537" s="2" t="s">
        <v>178</v>
      </c>
      <c r="B537" s="2" t="s">
        <v>126</v>
      </c>
      <c r="C537" s="3">
        <v>30000</v>
      </c>
      <c r="D537" s="2" t="s">
        <v>175</v>
      </c>
      <c r="E537" s="2" t="s">
        <v>160</v>
      </c>
      <c r="F537" s="4">
        <v>4</v>
      </c>
      <c r="G537" s="4">
        <v>4</v>
      </c>
      <c r="H537" s="4">
        <v>4</v>
      </c>
      <c r="I537" s="4">
        <v>4</v>
      </c>
      <c r="J537" s="4">
        <v>3</v>
      </c>
      <c r="K537" s="4">
        <v>4</v>
      </c>
      <c r="L537" s="6">
        <f t="shared" si="8"/>
        <v>0.76666666666666672</v>
      </c>
      <c r="M537" s="2" t="s">
        <v>14</v>
      </c>
      <c r="N537" s="2" t="s">
        <v>155</v>
      </c>
    </row>
    <row r="538" spans="1:14" s="5" customFormat="1" x14ac:dyDescent="0.25">
      <c r="A538" s="2" t="s">
        <v>178</v>
      </c>
      <c r="B538" s="2" t="s">
        <v>126</v>
      </c>
      <c r="C538" s="3">
        <v>30000</v>
      </c>
      <c r="D538" s="2" t="s">
        <v>175</v>
      </c>
      <c r="E538" s="2" t="s">
        <v>160</v>
      </c>
      <c r="F538" s="4">
        <v>3</v>
      </c>
      <c r="G538" s="4">
        <v>4</v>
      </c>
      <c r="H538" s="4">
        <v>3</v>
      </c>
      <c r="I538" s="4">
        <v>3</v>
      </c>
      <c r="J538" s="4">
        <v>4</v>
      </c>
      <c r="K538" s="4">
        <v>3</v>
      </c>
      <c r="L538" s="6">
        <f t="shared" si="8"/>
        <v>0.66666666666666663</v>
      </c>
      <c r="M538" s="2" t="s">
        <v>17</v>
      </c>
      <c r="N538" s="2" t="s">
        <v>156</v>
      </c>
    </row>
    <row r="539" spans="1:14" s="5" customFormat="1" x14ac:dyDescent="0.25">
      <c r="A539" s="2" t="s">
        <v>178</v>
      </c>
      <c r="B539" s="2" t="s">
        <v>126</v>
      </c>
      <c r="C539" s="3">
        <v>30000</v>
      </c>
      <c r="D539" s="2" t="s">
        <v>175</v>
      </c>
      <c r="E539" s="2" t="s">
        <v>160</v>
      </c>
      <c r="F539" s="4">
        <v>3</v>
      </c>
      <c r="G539" s="4">
        <v>3</v>
      </c>
      <c r="H539" s="4">
        <v>2</v>
      </c>
      <c r="I539" s="4">
        <v>3</v>
      </c>
      <c r="J539" s="4">
        <v>3</v>
      </c>
      <c r="K539" s="4">
        <v>3</v>
      </c>
      <c r="L539" s="6">
        <f t="shared" si="8"/>
        <v>0.56666666666666665</v>
      </c>
      <c r="M539" s="2" t="s">
        <v>17</v>
      </c>
      <c r="N539" s="2" t="s">
        <v>157</v>
      </c>
    </row>
    <row r="540" spans="1:14" s="5" customFormat="1" x14ac:dyDescent="0.25">
      <c r="A540" s="2" t="s">
        <v>178</v>
      </c>
      <c r="B540" s="2" t="s">
        <v>126</v>
      </c>
      <c r="C540" s="3">
        <v>30000</v>
      </c>
      <c r="D540" s="2" t="s">
        <v>175</v>
      </c>
      <c r="E540" s="2" t="s">
        <v>160</v>
      </c>
      <c r="F540" s="4">
        <v>3</v>
      </c>
      <c r="G540" s="4">
        <v>4</v>
      </c>
      <c r="H540" s="4">
        <v>4</v>
      </c>
      <c r="I540" s="4">
        <v>3</v>
      </c>
      <c r="J540" s="4">
        <v>4</v>
      </c>
      <c r="K540" s="4">
        <v>3</v>
      </c>
      <c r="L540" s="6">
        <f t="shared" si="8"/>
        <v>0.7</v>
      </c>
      <c r="M540" s="2" t="s">
        <v>17</v>
      </c>
      <c r="N540" s="2" t="s">
        <v>152</v>
      </c>
    </row>
    <row r="541" spans="1:14" s="5" customFormat="1" x14ac:dyDescent="0.25">
      <c r="A541" s="2" t="s">
        <v>67</v>
      </c>
      <c r="B541" s="2" t="s">
        <v>68</v>
      </c>
      <c r="C541" s="3">
        <v>70000</v>
      </c>
      <c r="D541" s="2" t="s">
        <v>175</v>
      </c>
      <c r="E541" s="2" t="s">
        <v>160</v>
      </c>
      <c r="F541" s="4">
        <v>5</v>
      </c>
      <c r="G541" s="4">
        <v>4</v>
      </c>
      <c r="H541" s="4">
        <v>5</v>
      </c>
      <c r="I541" s="4">
        <v>4</v>
      </c>
      <c r="J541" s="4">
        <v>5</v>
      </c>
      <c r="K541" s="4">
        <v>5</v>
      </c>
      <c r="L541" s="6">
        <f t="shared" si="8"/>
        <v>0.93333333333333335</v>
      </c>
      <c r="M541" s="2" t="s">
        <v>14</v>
      </c>
      <c r="N541" s="2" t="s">
        <v>149</v>
      </c>
    </row>
    <row r="542" spans="1:14" s="5" customFormat="1" x14ac:dyDescent="0.25">
      <c r="A542" s="2" t="s">
        <v>67</v>
      </c>
      <c r="B542" s="2" t="s">
        <v>68</v>
      </c>
      <c r="C542" s="3">
        <v>70000</v>
      </c>
      <c r="D542" s="2" t="s">
        <v>175</v>
      </c>
      <c r="E542" s="2" t="s">
        <v>160</v>
      </c>
      <c r="F542" s="4">
        <v>5</v>
      </c>
      <c r="G542" s="4">
        <v>5</v>
      </c>
      <c r="H542" s="4">
        <v>5</v>
      </c>
      <c r="I542" s="4">
        <v>5</v>
      </c>
      <c r="J542" s="4">
        <v>5</v>
      </c>
      <c r="K542" s="4">
        <v>4</v>
      </c>
      <c r="L542" s="6">
        <f t="shared" si="8"/>
        <v>0.96666666666666667</v>
      </c>
      <c r="M542" s="2" t="s">
        <v>14</v>
      </c>
      <c r="N542" s="2" t="s">
        <v>150</v>
      </c>
    </row>
    <row r="543" spans="1:14" s="5" customFormat="1" x14ac:dyDescent="0.25">
      <c r="A543" s="2" t="s">
        <v>67</v>
      </c>
      <c r="B543" s="2" t="s">
        <v>68</v>
      </c>
      <c r="C543" s="3">
        <v>70000</v>
      </c>
      <c r="D543" s="2" t="s">
        <v>175</v>
      </c>
      <c r="E543" s="2" t="s">
        <v>160</v>
      </c>
      <c r="F543" s="4">
        <v>5</v>
      </c>
      <c r="G543" s="4">
        <v>4</v>
      </c>
      <c r="H543" s="4">
        <v>5</v>
      </c>
      <c r="I543" s="4">
        <v>5</v>
      </c>
      <c r="J543" s="4">
        <v>5</v>
      </c>
      <c r="K543" s="4">
        <v>5</v>
      </c>
      <c r="L543" s="6">
        <f t="shared" si="8"/>
        <v>0.96666666666666667</v>
      </c>
      <c r="M543" s="2" t="s">
        <v>14</v>
      </c>
      <c r="N543" s="2" t="s">
        <v>151</v>
      </c>
    </row>
    <row r="544" spans="1:14" s="5" customFormat="1" x14ac:dyDescent="0.25">
      <c r="A544" s="2" t="s">
        <v>67</v>
      </c>
      <c r="B544" s="2" t="s">
        <v>68</v>
      </c>
      <c r="C544" s="3">
        <v>70000</v>
      </c>
      <c r="D544" s="2" t="s">
        <v>175</v>
      </c>
      <c r="E544" s="2" t="s">
        <v>160</v>
      </c>
      <c r="F544" s="4">
        <v>5</v>
      </c>
      <c r="G544" s="4">
        <v>4</v>
      </c>
      <c r="H544" s="4">
        <v>4</v>
      </c>
      <c r="I544" s="4">
        <v>4</v>
      </c>
      <c r="J544" s="4">
        <v>5</v>
      </c>
      <c r="K544" s="4">
        <v>4</v>
      </c>
      <c r="L544" s="6">
        <f t="shared" si="8"/>
        <v>0.8666666666666667</v>
      </c>
      <c r="M544" s="2" t="s">
        <v>14</v>
      </c>
      <c r="N544" s="2" t="s">
        <v>153</v>
      </c>
    </row>
    <row r="545" spans="1:14" s="5" customFormat="1" x14ac:dyDescent="0.25">
      <c r="A545" s="2" t="s">
        <v>67</v>
      </c>
      <c r="B545" s="2" t="s">
        <v>68</v>
      </c>
      <c r="C545" s="3">
        <v>70000</v>
      </c>
      <c r="D545" s="2" t="s">
        <v>175</v>
      </c>
      <c r="E545" s="2" t="s">
        <v>160</v>
      </c>
      <c r="F545" s="4">
        <v>5</v>
      </c>
      <c r="G545" s="4">
        <v>5</v>
      </c>
      <c r="H545" s="4">
        <v>5</v>
      </c>
      <c r="I545" s="4">
        <v>5</v>
      </c>
      <c r="J545" s="4">
        <v>5</v>
      </c>
      <c r="K545" s="4">
        <v>5</v>
      </c>
      <c r="L545" s="6">
        <f t="shared" si="8"/>
        <v>1</v>
      </c>
      <c r="M545" s="2" t="s">
        <v>14</v>
      </c>
      <c r="N545" s="2" t="s">
        <v>154</v>
      </c>
    </row>
    <row r="546" spans="1:14" s="5" customFormat="1" x14ac:dyDescent="0.25">
      <c r="A546" s="2" t="s">
        <v>67</v>
      </c>
      <c r="B546" s="2" t="s">
        <v>68</v>
      </c>
      <c r="C546" s="3">
        <v>70000</v>
      </c>
      <c r="D546" s="2" t="s">
        <v>175</v>
      </c>
      <c r="E546" s="2" t="s">
        <v>160</v>
      </c>
      <c r="F546" s="4">
        <v>5</v>
      </c>
      <c r="G546" s="4">
        <v>5</v>
      </c>
      <c r="H546" s="4">
        <v>5</v>
      </c>
      <c r="I546" s="4">
        <v>5</v>
      </c>
      <c r="J546" s="4">
        <v>5</v>
      </c>
      <c r="K546" s="4">
        <v>4</v>
      </c>
      <c r="L546" s="6">
        <f t="shared" si="8"/>
        <v>0.96666666666666667</v>
      </c>
      <c r="M546" s="2" t="s">
        <v>14</v>
      </c>
      <c r="N546" s="2" t="s">
        <v>155</v>
      </c>
    </row>
    <row r="547" spans="1:14" s="5" customFormat="1" x14ac:dyDescent="0.25">
      <c r="A547" s="2" t="s">
        <v>67</v>
      </c>
      <c r="B547" s="2" t="s">
        <v>68</v>
      </c>
      <c r="C547" s="3">
        <v>70000</v>
      </c>
      <c r="D547" s="2" t="s">
        <v>175</v>
      </c>
      <c r="E547" s="2" t="s">
        <v>160</v>
      </c>
      <c r="F547" s="4">
        <v>4</v>
      </c>
      <c r="G547" s="4">
        <v>5</v>
      </c>
      <c r="H547" s="4">
        <v>3</v>
      </c>
      <c r="I547" s="4">
        <v>4</v>
      </c>
      <c r="J547" s="4">
        <v>4</v>
      </c>
      <c r="K547" s="4">
        <v>5</v>
      </c>
      <c r="L547" s="6">
        <f t="shared" si="8"/>
        <v>0.83333333333333337</v>
      </c>
      <c r="M547" s="2" t="s">
        <v>14</v>
      </c>
      <c r="N547" s="2" t="s">
        <v>156</v>
      </c>
    </row>
    <row r="548" spans="1:14" s="5" customFormat="1" x14ac:dyDescent="0.25">
      <c r="A548" s="2" t="s">
        <v>67</v>
      </c>
      <c r="B548" s="2" t="s">
        <v>68</v>
      </c>
      <c r="C548" s="3">
        <v>70000</v>
      </c>
      <c r="D548" s="2" t="s">
        <v>175</v>
      </c>
      <c r="E548" s="2" t="s">
        <v>160</v>
      </c>
      <c r="F548" s="4">
        <v>4</v>
      </c>
      <c r="G548" s="4">
        <v>4</v>
      </c>
      <c r="H548" s="4">
        <v>5</v>
      </c>
      <c r="I548" s="4">
        <v>4</v>
      </c>
      <c r="J548" s="4">
        <v>5</v>
      </c>
      <c r="K548" s="4">
        <v>3</v>
      </c>
      <c r="L548" s="6">
        <f t="shared" si="8"/>
        <v>0.83333333333333337</v>
      </c>
      <c r="M548" s="2" t="s">
        <v>14</v>
      </c>
      <c r="N548" s="2" t="s">
        <v>157</v>
      </c>
    </row>
    <row r="549" spans="1:14" s="5" customFormat="1" x14ac:dyDescent="0.25">
      <c r="A549" s="2" t="s">
        <v>67</v>
      </c>
      <c r="B549" s="2" t="s">
        <v>68</v>
      </c>
      <c r="C549" s="3">
        <v>70000</v>
      </c>
      <c r="D549" s="2" t="s">
        <v>175</v>
      </c>
      <c r="E549" s="2" t="s">
        <v>160</v>
      </c>
      <c r="F549" s="4">
        <v>3</v>
      </c>
      <c r="G549" s="4">
        <v>3</v>
      </c>
      <c r="H549" s="4">
        <v>4</v>
      </c>
      <c r="I549" s="4">
        <v>4</v>
      </c>
      <c r="J549" s="4">
        <v>4</v>
      </c>
      <c r="K549" s="4">
        <v>4</v>
      </c>
      <c r="L549" s="6">
        <f t="shared" si="8"/>
        <v>0.73333333333333328</v>
      </c>
      <c r="M549" s="2" t="s">
        <v>17</v>
      </c>
      <c r="N549" s="2" t="s">
        <v>152</v>
      </c>
    </row>
    <row r="550" spans="1:14" s="5" customFormat="1" x14ac:dyDescent="0.25">
      <c r="A550" s="2" t="s">
        <v>86</v>
      </c>
      <c r="B550" s="2" t="s">
        <v>87</v>
      </c>
      <c r="C550" s="3">
        <v>35000</v>
      </c>
      <c r="D550" s="2" t="s">
        <v>175</v>
      </c>
      <c r="E550" s="2" t="s">
        <v>160</v>
      </c>
      <c r="F550" s="4">
        <v>5</v>
      </c>
      <c r="G550" s="4">
        <v>5</v>
      </c>
      <c r="H550" s="4">
        <v>5</v>
      </c>
      <c r="I550" s="4">
        <v>5</v>
      </c>
      <c r="J550" s="4">
        <v>5</v>
      </c>
      <c r="K550" s="4">
        <v>3</v>
      </c>
      <c r="L550" s="6">
        <f t="shared" si="8"/>
        <v>0.93333333333333335</v>
      </c>
      <c r="M550" s="2" t="s">
        <v>14</v>
      </c>
      <c r="N550" s="2" t="s">
        <v>149</v>
      </c>
    </row>
    <row r="551" spans="1:14" s="5" customFormat="1" x14ac:dyDescent="0.25">
      <c r="A551" s="2" t="s">
        <v>86</v>
      </c>
      <c r="B551" s="2" t="s">
        <v>87</v>
      </c>
      <c r="C551" s="3">
        <v>35000</v>
      </c>
      <c r="D551" s="2" t="s">
        <v>175</v>
      </c>
      <c r="E551" s="2" t="s">
        <v>160</v>
      </c>
      <c r="F551" s="4">
        <v>4</v>
      </c>
      <c r="G551" s="4">
        <v>4</v>
      </c>
      <c r="H551" s="4">
        <v>4</v>
      </c>
      <c r="I551" s="4">
        <v>5</v>
      </c>
      <c r="J551" s="4">
        <v>4</v>
      </c>
      <c r="K551" s="4">
        <v>4</v>
      </c>
      <c r="L551" s="6">
        <f t="shared" si="8"/>
        <v>0.83333333333333337</v>
      </c>
      <c r="M551" s="2" t="s">
        <v>14</v>
      </c>
      <c r="N551" s="2" t="s">
        <v>151</v>
      </c>
    </row>
    <row r="552" spans="1:14" s="5" customFormat="1" x14ac:dyDescent="0.25">
      <c r="A552" s="2" t="s">
        <v>86</v>
      </c>
      <c r="B552" s="2" t="s">
        <v>87</v>
      </c>
      <c r="C552" s="3">
        <v>35000</v>
      </c>
      <c r="D552" s="2" t="s">
        <v>175</v>
      </c>
      <c r="E552" s="2" t="s">
        <v>160</v>
      </c>
      <c r="F552" s="4">
        <v>4</v>
      </c>
      <c r="G552" s="4">
        <v>4</v>
      </c>
      <c r="H552" s="4">
        <v>4</v>
      </c>
      <c r="I552" s="4">
        <v>4</v>
      </c>
      <c r="J552" s="4">
        <v>4</v>
      </c>
      <c r="K552" s="4">
        <v>4</v>
      </c>
      <c r="L552" s="6">
        <f t="shared" si="8"/>
        <v>0.8</v>
      </c>
      <c r="M552" s="2" t="s">
        <v>14</v>
      </c>
      <c r="N552" s="2" t="s">
        <v>152</v>
      </c>
    </row>
    <row r="553" spans="1:14" s="5" customFormat="1" x14ac:dyDescent="0.25">
      <c r="A553" s="2" t="s">
        <v>86</v>
      </c>
      <c r="B553" s="2" t="s">
        <v>87</v>
      </c>
      <c r="C553" s="3">
        <v>35000</v>
      </c>
      <c r="D553" s="2" t="s">
        <v>175</v>
      </c>
      <c r="E553" s="2" t="s">
        <v>160</v>
      </c>
      <c r="F553" s="4">
        <v>5</v>
      </c>
      <c r="G553" s="4">
        <v>4</v>
      </c>
      <c r="H553" s="4">
        <v>4</v>
      </c>
      <c r="I553" s="4">
        <v>5</v>
      </c>
      <c r="J553" s="4">
        <v>4</v>
      </c>
      <c r="K553" s="4">
        <v>4</v>
      </c>
      <c r="L553" s="6">
        <f t="shared" si="8"/>
        <v>0.8666666666666667</v>
      </c>
      <c r="M553" s="2" t="s">
        <v>14</v>
      </c>
      <c r="N553" s="2" t="s">
        <v>153</v>
      </c>
    </row>
    <row r="554" spans="1:14" s="5" customFormat="1" x14ac:dyDescent="0.25">
      <c r="A554" s="2" t="s">
        <v>86</v>
      </c>
      <c r="B554" s="2" t="s">
        <v>87</v>
      </c>
      <c r="C554" s="3">
        <v>35000</v>
      </c>
      <c r="D554" s="2" t="s">
        <v>175</v>
      </c>
      <c r="E554" s="2" t="s">
        <v>160</v>
      </c>
      <c r="F554" s="4">
        <v>5</v>
      </c>
      <c r="G554" s="4">
        <v>4</v>
      </c>
      <c r="H554" s="4">
        <v>4</v>
      </c>
      <c r="I554" s="4">
        <v>5</v>
      </c>
      <c r="J554" s="4">
        <v>5</v>
      </c>
      <c r="K554" s="4">
        <v>4</v>
      </c>
      <c r="L554" s="6">
        <f t="shared" si="8"/>
        <v>0.9</v>
      </c>
      <c r="M554" s="2" t="s">
        <v>14</v>
      </c>
      <c r="N554" s="2" t="s">
        <v>154</v>
      </c>
    </row>
    <row r="555" spans="1:14" s="5" customFormat="1" x14ac:dyDescent="0.25">
      <c r="A555" s="2" t="s">
        <v>86</v>
      </c>
      <c r="B555" s="2" t="s">
        <v>87</v>
      </c>
      <c r="C555" s="3">
        <v>35000</v>
      </c>
      <c r="D555" s="2" t="s">
        <v>175</v>
      </c>
      <c r="E555" s="2" t="s">
        <v>160</v>
      </c>
      <c r="F555" s="4">
        <v>5</v>
      </c>
      <c r="G555" s="4">
        <v>4</v>
      </c>
      <c r="H555" s="4">
        <v>4</v>
      </c>
      <c r="I555" s="4">
        <v>5</v>
      </c>
      <c r="J555" s="4">
        <v>4</v>
      </c>
      <c r="K555" s="4">
        <v>4</v>
      </c>
      <c r="L555" s="6">
        <f t="shared" si="8"/>
        <v>0.8666666666666667</v>
      </c>
      <c r="M555" s="2" t="s">
        <v>14</v>
      </c>
      <c r="N555" s="2" t="s">
        <v>155</v>
      </c>
    </row>
    <row r="556" spans="1:14" s="5" customFormat="1" x14ac:dyDescent="0.25">
      <c r="A556" s="2" t="s">
        <v>86</v>
      </c>
      <c r="B556" s="2" t="s">
        <v>87</v>
      </c>
      <c r="C556" s="3">
        <v>35000</v>
      </c>
      <c r="D556" s="2" t="s">
        <v>175</v>
      </c>
      <c r="E556" s="2" t="s">
        <v>160</v>
      </c>
      <c r="F556" s="4">
        <v>5</v>
      </c>
      <c r="G556" s="4">
        <v>4</v>
      </c>
      <c r="H556" s="4">
        <v>3</v>
      </c>
      <c r="I556" s="4">
        <v>5</v>
      </c>
      <c r="J556" s="4">
        <v>4</v>
      </c>
      <c r="K556" s="4">
        <v>4</v>
      </c>
      <c r="L556" s="6">
        <f t="shared" si="8"/>
        <v>0.83333333333333337</v>
      </c>
      <c r="M556" s="2" t="s">
        <v>14</v>
      </c>
      <c r="N556" s="2" t="s">
        <v>156</v>
      </c>
    </row>
    <row r="557" spans="1:14" s="5" customFormat="1" x14ac:dyDescent="0.25">
      <c r="A557" s="2" t="s">
        <v>86</v>
      </c>
      <c r="B557" s="2" t="s">
        <v>87</v>
      </c>
      <c r="C557" s="3">
        <v>35000</v>
      </c>
      <c r="D557" s="2" t="s">
        <v>175</v>
      </c>
      <c r="E557" s="2" t="s">
        <v>160</v>
      </c>
      <c r="F557" s="4">
        <v>5</v>
      </c>
      <c r="G557" s="4">
        <v>4</v>
      </c>
      <c r="H557" s="4">
        <v>4</v>
      </c>
      <c r="I557" s="4">
        <v>5</v>
      </c>
      <c r="J557" s="4">
        <v>5</v>
      </c>
      <c r="K557" s="4">
        <v>3</v>
      </c>
      <c r="L557" s="6">
        <f t="shared" si="8"/>
        <v>0.8666666666666667</v>
      </c>
      <c r="M557" s="2" t="s">
        <v>14</v>
      </c>
      <c r="N557" s="2" t="s">
        <v>157</v>
      </c>
    </row>
    <row r="558" spans="1:14" s="5" customFormat="1" x14ac:dyDescent="0.25">
      <c r="A558" s="2" t="s">
        <v>86</v>
      </c>
      <c r="B558" s="2" t="s">
        <v>87</v>
      </c>
      <c r="C558" s="3">
        <v>35000</v>
      </c>
      <c r="D558" s="2" t="s">
        <v>175</v>
      </c>
      <c r="E558" s="2" t="s">
        <v>160</v>
      </c>
      <c r="F558" s="4">
        <v>4</v>
      </c>
      <c r="G558" s="4">
        <v>4</v>
      </c>
      <c r="H558" s="4">
        <v>4</v>
      </c>
      <c r="I558" s="4">
        <v>4</v>
      </c>
      <c r="J558" s="4">
        <v>4</v>
      </c>
      <c r="K558" s="4">
        <v>3</v>
      </c>
      <c r="L558" s="6">
        <f t="shared" si="8"/>
        <v>0.76666666666666672</v>
      </c>
      <c r="M558" s="2" t="s">
        <v>17</v>
      </c>
      <c r="N558" s="2" t="s">
        <v>150</v>
      </c>
    </row>
    <row r="559" spans="1:14" s="5" customFormat="1" x14ac:dyDescent="0.25">
      <c r="A559" s="2" t="s">
        <v>26</v>
      </c>
      <c r="B559" s="2" t="s">
        <v>27</v>
      </c>
      <c r="C559" s="3">
        <v>20000</v>
      </c>
      <c r="D559" s="2" t="s">
        <v>175</v>
      </c>
      <c r="E559" s="2" t="s">
        <v>160</v>
      </c>
      <c r="F559" s="4">
        <v>5</v>
      </c>
      <c r="G559" s="4">
        <v>5</v>
      </c>
      <c r="H559" s="4">
        <v>5</v>
      </c>
      <c r="I559" s="4">
        <v>4</v>
      </c>
      <c r="J559" s="4">
        <v>3</v>
      </c>
      <c r="K559" s="4">
        <v>5</v>
      </c>
      <c r="L559" s="6">
        <f t="shared" si="8"/>
        <v>0.9</v>
      </c>
      <c r="M559" s="2" t="s">
        <v>14</v>
      </c>
      <c r="N559" s="2" t="s">
        <v>149</v>
      </c>
    </row>
    <row r="560" spans="1:14" s="5" customFormat="1" x14ac:dyDescent="0.25">
      <c r="A560" s="2" t="s">
        <v>26</v>
      </c>
      <c r="B560" s="2" t="s">
        <v>27</v>
      </c>
      <c r="C560" s="3">
        <v>20000</v>
      </c>
      <c r="D560" s="2" t="s">
        <v>175</v>
      </c>
      <c r="E560" s="2" t="s">
        <v>160</v>
      </c>
      <c r="F560" s="4">
        <v>3</v>
      </c>
      <c r="G560" s="4">
        <v>4</v>
      </c>
      <c r="H560" s="4">
        <v>4</v>
      </c>
      <c r="I560" s="4">
        <v>4</v>
      </c>
      <c r="J560" s="4">
        <v>4</v>
      </c>
      <c r="K560" s="4">
        <v>3</v>
      </c>
      <c r="L560" s="6">
        <f t="shared" si="8"/>
        <v>0.73333333333333328</v>
      </c>
      <c r="M560" s="2" t="s">
        <v>14</v>
      </c>
      <c r="N560" s="2" t="s">
        <v>150</v>
      </c>
    </row>
    <row r="561" spans="1:14" s="5" customFormat="1" x14ac:dyDescent="0.25">
      <c r="A561" s="2" t="s">
        <v>26</v>
      </c>
      <c r="B561" s="2" t="s">
        <v>27</v>
      </c>
      <c r="C561" s="3">
        <v>20000</v>
      </c>
      <c r="D561" s="2" t="s">
        <v>175</v>
      </c>
      <c r="E561" s="2" t="s">
        <v>160</v>
      </c>
      <c r="F561" s="4">
        <v>4</v>
      </c>
      <c r="G561" s="4">
        <v>4</v>
      </c>
      <c r="H561" s="4">
        <v>4</v>
      </c>
      <c r="I561" s="4">
        <v>4</v>
      </c>
      <c r="J561" s="4">
        <v>5</v>
      </c>
      <c r="K561" s="4">
        <v>4</v>
      </c>
      <c r="L561" s="6">
        <f t="shared" si="8"/>
        <v>0.83333333333333337</v>
      </c>
      <c r="M561" s="2" t="s">
        <v>14</v>
      </c>
      <c r="N561" s="2" t="s">
        <v>151</v>
      </c>
    </row>
    <row r="562" spans="1:14" s="5" customFormat="1" x14ac:dyDescent="0.25">
      <c r="A562" s="2" t="s">
        <v>26</v>
      </c>
      <c r="B562" s="2" t="s">
        <v>27</v>
      </c>
      <c r="C562" s="3">
        <v>20000</v>
      </c>
      <c r="D562" s="2" t="s">
        <v>175</v>
      </c>
      <c r="E562" s="2" t="s">
        <v>160</v>
      </c>
      <c r="F562" s="4">
        <v>5</v>
      </c>
      <c r="G562" s="4">
        <v>4</v>
      </c>
      <c r="H562" s="4">
        <v>4</v>
      </c>
      <c r="I562" s="4">
        <v>5</v>
      </c>
      <c r="J562" s="4">
        <v>5</v>
      </c>
      <c r="K562" s="4">
        <v>4</v>
      </c>
      <c r="L562" s="6">
        <f t="shared" si="8"/>
        <v>0.9</v>
      </c>
      <c r="M562" s="2" t="s">
        <v>14</v>
      </c>
      <c r="N562" s="2" t="s">
        <v>153</v>
      </c>
    </row>
    <row r="563" spans="1:14" s="5" customFormat="1" x14ac:dyDescent="0.25">
      <c r="A563" s="2" t="s">
        <v>26</v>
      </c>
      <c r="B563" s="2" t="s">
        <v>27</v>
      </c>
      <c r="C563" s="3">
        <v>20000</v>
      </c>
      <c r="D563" s="2" t="s">
        <v>175</v>
      </c>
      <c r="E563" s="2" t="s">
        <v>160</v>
      </c>
      <c r="F563" s="4">
        <v>4</v>
      </c>
      <c r="G563" s="4">
        <v>4</v>
      </c>
      <c r="H563" s="4">
        <v>4</v>
      </c>
      <c r="I563" s="4">
        <v>4</v>
      </c>
      <c r="J563" s="4">
        <v>4</v>
      </c>
      <c r="K563" s="4">
        <v>3</v>
      </c>
      <c r="L563" s="6">
        <f t="shared" si="8"/>
        <v>0.76666666666666672</v>
      </c>
      <c r="M563" s="2" t="s">
        <v>14</v>
      </c>
      <c r="N563" s="2" t="s">
        <v>154</v>
      </c>
    </row>
    <row r="564" spans="1:14" s="5" customFormat="1" x14ac:dyDescent="0.25">
      <c r="A564" s="2" t="s">
        <v>26</v>
      </c>
      <c r="B564" s="2" t="s">
        <v>27</v>
      </c>
      <c r="C564" s="3">
        <v>20000</v>
      </c>
      <c r="D564" s="2" t="s">
        <v>175</v>
      </c>
      <c r="E564" s="2" t="s">
        <v>160</v>
      </c>
      <c r="F564" s="4">
        <v>4</v>
      </c>
      <c r="G564" s="4">
        <v>4</v>
      </c>
      <c r="H564" s="4">
        <v>4</v>
      </c>
      <c r="I564" s="4">
        <v>4</v>
      </c>
      <c r="J564" s="4">
        <v>3</v>
      </c>
      <c r="K564" s="4">
        <v>3</v>
      </c>
      <c r="L564" s="6">
        <f t="shared" si="8"/>
        <v>0.73333333333333328</v>
      </c>
      <c r="M564" s="2" t="s">
        <v>14</v>
      </c>
      <c r="N564" s="2" t="s">
        <v>155</v>
      </c>
    </row>
    <row r="565" spans="1:14" s="5" customFormat="1" x14ac:dyDescent="0.25">
      <c r="A565" s="2" t="s">
        <v>26</v>
      </c>
      <c r="B565" s="2" t="s">
        <v>27</v>
      </c>
      <c r="C565" s="3">
        <v>20000</v>
      </c>
      <c r="D565" s="2" t="s">
        <v>175</v>
      </c>
      <c r="E565" s="2" t="s">
        <v>160</v>
      </c>
      <c r="F565" s="4">
        <v>3</v>
      </c>
      <c r="G565" s="4">
        <v>3</v>
      </c>
      <c r="H565" s="4">
        <v>4</v>
      </c>
      <c r="I565" s="4">
        <v>4</v>
      </c>
      <c r="J565" s="4">
        <v>4</v>
      </c>
      <c r="K565" s="4">
        <v>4</v>
      </c>
      <c r="L565" s="6">
        <f t="shared" si="8"/>
        <v>0.73333333333333328</v>
      </c>
      <c r="M565" s="2" t="s">
        <v>17</v>
      </c>
      <c r="N565" s="2" t="s">
        <v>152</v>
      </c>
    </row>
    <row r="566" spans="1:14" s="5" customFormat="1" x14ac:dyDescent="0.25">
      <c r="A566" s="2" t="s">
        <v>26</v>
      </c>
      <c r="B566" s="2" t="s">
        <v>27</v>
      </c>
      <c r="C566" s="3">
        <v>20000</v>
      </c>
      <c r="D566" s="2" t="s">
        <v>175</v>
      </c>
      <c r="E566" s="2" t="s">
        <v>160</v>
      </c>
      <c r="F566" s="4">
        <v>2</v>
      </c>
      <c r="G566" s="4">
        <v>4</v>
      </c>
      <c r="H566" s="4">
        <v>3</v>
      </c>
      <c r="I566" s="4">
        <v>4</v>
      </c>
      <c r="J566" s="4">
        <v>3</v>
      </c>
      <c r="K566" s="4">
        <v>3</v>
      </c>
      <c r="L566" s="6">
        <f t="shared" si="8"/>
        <v>0.6333333333333333</v>
      </c>
      <c r="M566" s="2" t="s">
        <v>17</v>
      </c>
      <c r="N566" s="2" t="s">
        <v>156</v>
      </c>
    </row>
    <row r="567" spans="1:14" s="5" customFormat="1" x14ac:dyDescent="0.25">
      <c r="A567" s="2" t="s">
        <v>26</v>
      </c>
      <c r="B567" s="2" t="s">
        <v>27</v>
      </c>
      <c r="C567" s="3">
        <v>20000</v>
      </c>
      <c r="D567" s="2" t="s">
        <v>175</v>
      </c>
      <c r="E567" s="2" t="s">
        <v>160</v>
      </c>
      <c r="F567" s="4">
        <v>3</v>
      </c>
      <c r="G567" s="4">
        <v>1</v>
      </c>
      <c r="H567" s="4">
        <v>3</v>
      </c>
      <c r="I567" s="4">
        <v>4</v>
      </c>
      <c r="J567" s="4">
        <v>2</v>
      </c>
      <c r="K567" s="4">
        <v>3</v>
      </c>
      <c r="L567" s="6">
        <f t="shared" si="8"/>
        <v>0.53333333333333333</v>
      </c>
      <c r="M567" s="2" t="s">
        <v>17</v>
      </c>
      <c r="N567" s="2" t="s">
        <v>157</v>
      </c>
    </row>
    <row r="568" spans="1:14" s="5" customFormat="1" x14ac:dyDescent="0.25">
      <c r="A568" s="2" t="s">
        <v>38</v>
      </c>
      <c r="B568" s="2" t="s">
        <v>39</v>
      </c>
      <c r="C568" s="3">
        <v>50000</v>
      </c>
      <c r="D568" s="2" t="s">
        <v>175</v>
      </c>
      <c r="E568" s="2" t="s">
        <v>160</v>
      </c>
      <c r="F568" s="4">
        <v>3</v>
      </c>
      <c r="G568" s="4">
        <v>3</v>
      </c>
      <c r="H568" s="4">
        <v>3</v>
      </c>
      <c r="I568" s="4">
        <v>4</v>
      </c>
      <c r="J568" s="4">
        <v>4</v>
      </c>
      <c r="K568" s="4">
        <v>3</v>
      </c>
      <c r="L568" s="6">
        <f t="shared" si="8"/>
        <v>0.66666666666666663</v>
      </c>
      <c r="M568" s="2" t="s">
        <v>14</v>
      </c>
      <c r="N568" s="2" t="s">
        <v>150</v>
      </c>
    </row>
    <row r="569" spans="1:14" s="5" customFormat="1" x14ac:dyDescent="0.25">
      <c r="A569" s="2" t="s">
        <v>38</v>
      </c>
      <c r="B569" s="2" t="s">
        <v>39</v>
      </c>
      <c r="C569" s="3">
        <v>50000</v>
      </c>
      <c r="D569" s="2" t="s">
        <v>175</v>
      </c>
      <c r="E569" s="2" t="s">
        <v>160</v>
      </c>
      <c r="F569" s="4">
        <v>4</v>
      </c>
      <c r="G569" s="4">
        <v>4</v>
      </c>
      <c r="H569" s="4">
        <v>4</v>
      </c>
      <c r="I569" s="4">
        <v>4</v>
      </c>
      <c r="J569" s="4">
        <v>4</v>
      </c>
      <c r="K569" s="4">
        <v>3</v>
      </c>
      <c r="L569" s="6">
        <f t="shared" si="8"/>
        <v>0.76666666666666672</v>
      </c>
      <c r="M569" s="2" t="s">
        <v>14</v>
      </c>
      <c r="N569" s="2" t="s">
        <v>154</v>
      </c>
    </row>
    <row r="570" spans="1:14" s="5" customFormat="1" x14ac:dyDescent="0.25">
      <c r="A570" s="2" t="s">
        <v>38</v>
      </c>
      <c r="B570" s="2" t="s">
        <v>39</v>
      </c>
      <c r="C570" s="3">
        <v>50000</v>
      </c>
      <c r="D570" s="2" t="s">
        <v>175</v>
      </c>
      <c r="E570" s="2" t="s">
        <v>160</v>
      </c>
      <c r="F570" s="4">
        <v>3</v>
      </c>
      <c r="G570" s="4">
        <v>3</v>
      </c>
      <c r="H570" s="4">
        <v>4</v>
      </c>
      <c r="I570" s="4">
        <v>4</v>
      </c>
      <c r="J570" s="4">
        <v>3</v>
      </c>
      <c r="K570" s="4">
        <v>4</v>
      </c>
      <c r="L570" s="6">
        <f t="shared" si="8"/>
        <v>0.7</v>
      </c>
      <c r="M570" s="2" t="s">
        <v>14</v>
      </c>
      <c r="N570" s="2" t="s">
        <v>155</v>
      </c>
    </row>
    <row r="571" spans="1:14" s="5" customFormat="1" x14ac:dyDescent="0.25">
      <c r="A571" s="2" t="s">
        <v>38</v>
      </c>
      <c r="B571" s="2" t="s">
        <v>39</v>
      </c>
      <c r="C571" s="3">
        <v>50000</v>
      </c>
      <c r="D571" s="2" t="s">
        <v>175</v>
      </c>
      <c r="E571" s="2" t="s">
        <v>160</v>
      </c>
      <c r="F571" s="4">
        <v>4</v>
      </c>
      <c r="G571" s="4">
        <v>4</v>
      </c>
      <c r="H571" s="4">
        <v>4</v>
      </c>
      <c r="I571" s="4">
        <v>4</v>
      </c>
      <c r="J571" s="4">
        <v>4</v>
      </c>
      <c r="K571" s="4">
        <v>4</v>
      </c>
      <c r="L571" s="6">
        <f t="shared" si="8"/>
        <v>0.8</v>
      </c>
      <c r="M571" s="2" t="s">
        <v>17</v>
      </c>
      <c r="N571" s="2" t="s">
        <v>149</v>
      </c>
    </row>
    <row r="572" spans="1:14" s="5" customFormat="1" x14ac:dyDescent="0.25">
      <c r="A572" s="2" t="s">
        <v>38</v>
      </c>
      <c r="B572" s="2" t="s">
        <v>39</v>
      </c>
      <c r="C572" s="3">
        <v>50000</v>
      </c>
      <c r="D572" s="2" t="s">
        <v>175</v>
      </c>
      <c r="E572" s="2" t="s">
        <v>160</v>
      </c>
      <c r="F572" s="4">
        <v>5</v>
      </c>
      <c r="G572" s="4">
        <v>1</v>
      </c>
      <c r="H572" s="4">
        <v>1</v>
      </c>
      <c r="I572" s="4">
        <v>1</v>
      </c>
      <c r="J572" s="4">
        <v>1</v>
      </c>
      <c r="K572" s="4">
        <v>1</v>
      </c>
      <c r="L572" s="6">
        <f t="shared" si="8"/>
        <v>0.33333333333333331</v>
      </c>
      <c r="M572" s="2" t="s">
        <v>17</v>
      </c>
      <c r="N572" s="2" t="s">
        <v>151</v>
      </c>
    </row>
    <row r="573" spans="1:14" s="5" customFormat="1" x14ac:dyDescent="0.25">
      <c r="A573" s="2" t="s">
        <v>38</v>
      </c>
      <c r="B573" s="2" t="s">
        <v>39</v>
      </c>
      <c r="C573" s="3">
        <v>50000</v>
      </c>
      <c r="D573" s="2" t="s">
        <v>175</v>
      </c>
      <c r="E573" s="2" t="s">
        <v>160</v>
      </c>
      <c r="F573" s="4">
        <v>4</v>
      </c>
      <c r="G573" s="4">
        <v>3</v>
      </c>
      <c r="H573" s="4">
        <v>3</v>
      </c>
      <c r="I573" s="4">
        <v>4</v>
      </c>
      <c r="J573" s="4">
        <v>4</v>
      </c>
      <c r="K573" s="4">
        <v>4</v>
      </c>
      <c r="L573" s="6">
        <f t="shared" si="8"/>
        <v>0.73333333333333328</v>
      </c>
      <c r="M573" s="2" t="s">
        <v>17</v>
      </c>
      <c r="N573" s="2" t="s">
        <v>152</v>
      </c>
    </row>
    <row r="574" spans="1:14" s="5" customFormat="1" x14ac:dyDescent="0.25">
      <c r="A574" s="2" t="s">
        <v>38</v>
      </c>
      <c r="B574" s="2" t="s">
        <v>39</v>
      </c>
      <c r="C574" s="3">
        <v>50000</v>
      </c>
      <c r="D574" s="2" t="s">
        <v>175</v>
      </c>
      <c r="E574" s="2" t="s">
        <v>160</v>
      </c>
      <c r="F574" s="4">
        <v>3</v>
      </c>
      <c r="G574" s="4">
        <v>3</v>
      </c>
      <c r="H574" s="4">
        <v>3</v>
      </c>
      <c r="I574" s="4">
        <v>3</v>
      </c>
      <c r="J574" s="4">
        <v>3</v>
      </c>
      <c r="K574" s="4">
        <v>2</v>
      </c>
      <c r="L574" s="6">
        <f t="shared" si="8"/>
        <v>0.56666666666666665</v>
      </c>
      <c r="M574" s="2" t="s">
        <v>17</v>
      </c>
      <c r="N574" s="2" t="s">
        <v>153</v>
      </c>
    </row>
    <row r="575" spans="1:14" s="5" customFormat="1" x14ac:dyDescent="0.25">
      <c r="A575" s="2" t="s">
        <v>38</v>
      </c>
      <c r="B575" s="2" t="s">
        <v>39</v>
      </c>
      <c r="C575" s="3">
        <v>50000</v>
      </c>
      <c r="D575" s="2" t="s">
        <v>175</v>
      </c>
      <c r="E575" s="2" t="s">
        <v>160</v>
      </c>
      <c r="F575" s="4">
        <v>2</v>
      </c>
      <c r="G575" s="4">
        <v>3</v>
      </c>
      <c r="H575" s="4">
        <v>2</v>
      </c>
      <c r="I575" s="4">
        <v>3</v>
      </c>
      <c r="J575" s="4">
        <v>3</v>
      </c>
      <c r="K575" s="4">
        <v>3</v>
      </c>
      <c r="L575" s="6">
        <f t="shared" si="8"/>
        <v>0.53333333333333333</v>
      </c>
      <c r="M575" s="2" t="s">
        <v>17</v>
      </c>
      <c r="N575" s="2" t="s">
        <v>156</v>
      </c>
    </row>
    <row r="576" spans="1:14" s="5" customFormat="1" x14ac:dyDescent="0.25">
      <c r="A576" s="2" t="s">
        <v>38</v>
      </c>
      <c r="B576" s="2" t="s">
        <v>39</v>
      </c>
      <c r="C576" s="3">
        <v>50000</v>
      </c>
      <c r="D576" s="2" t="s">
        <v>175</v>
      </c>
      <c r="E576" s="2" t="s">
        <v>160</v>
      </c>
      <c r="F576" s="4">
        <v>3</v>
      </c>
      <c r="G576" s="4">
        <v>3</v>
      </c>
      <c r="H576" s="4">
        <v>3</v>
      </c>
      <c r="I576" s="4">
        <v>3</v>
      </c>
      <c r="J576" s="4">
        <v>4</v>
      </c>
      <c r="K576" s="4">
        <v>2</v>
      </c>
      <c r="L576" s="6">
        <f t="shared" si="8"/>
        <v>0.6</v>
      </c>
      <c r="M576" s="2" t="s">
        <v>17</v>
      </c>
      <c r="N576" s="2" t="s">
        <v>157</v>
      </c>
    </row>
    <row r="577" spans="1:14" s="5" customFormat="1" x14ac:dyDescent="0.25">
      <c r="A577" s="2" t="s">
        <v>145</v>
      </c>
      <c r="B577" s="2" t="s">
        <v>146</v>
      </c>
      <c r="C577" s="3">
        <v>55000</v>
      </c>
      <c r="D577" s="2" t="s">
        <v>175</v>
      </c>
      <c r="E577" s="2" t="s">
        <v>167</v>
      </c>
      <c r="F577" s="4">
        <v>5</v>
      </c>
      <c r="G577" s="4">
        <v>4</v>
      </c>
      <c r="H577" s="4">
        <v>5</v>
      </c>
      <c r="I577" s="4">
        <v>5</v>
      </c>
      <c r="J577" s="4">
        <v>5</v>
      </c>
      <c r="K577" s="4">
        <v>4</v>
      </c>
      <c r="L577" s="6">
        <f t="shared" si="8"/>
        <v>0.93333333333333335</v>
      </c>
      <c r="M577" s="2" t="s">
        <v>14</v>
      </c>
      <c r="N577" s="2" t="s">
        <v>149</v>
      </c>
    </row>
    <row r="578" spans="1:14" s="5" customFormat="1" x14ac:dyDescent="0.25">
      <c r="A578" s="2" t="s">
        <v>145</v>
      </c>
      <c r="B578" s="2" t="s">
        <v>146</v>
      </c>
      <c r="C578" s="3">
        <v>55000</v>
      </c>
      <c r="D578" s="2" t="s">
        <v>175</v>
      </c>
      <c r="E578" s="2" t="s">
        <v>167</v>
      </c>
      <c r="F578" s="4">
        <v>4</v>
      </c>
      <c r="G578" s="4">
        <v>4</v>
      </c>
      <c r="H578" s="4">
        <v>4</v>
      </c>
      <c r="I578" s="4">
        <v>4</v>
      </c>
      <c r="J578" s="4">
        <v>4</v>
      </c>
      <c r="K578" s="4">
        <v>4</v>
      </c>
      <c r="L578" s="6">
        <f t="shared" ref="L578:L641" si="9">SUM(F578:K578)/30</f>
        <v>0.8</v>
      </c>
      <c r="M578" s="2" t="s">
        <v>14</v>
      </c>
      <c r="N578" s="2" t="s">
        <v>150</v>
      </c>
    </row>
    <row r="579" spans="1:14" s="5" customFormat="1" x14ac:dyDescent="0.25">
      <c r="A579" s="2" t="s">
        <v>145</v>
      </c>
      <c r="B579" s="2" t="s">
        <v>146</v>
      </c>
      <c r="C579" s="3">
        <v>55000</v>
      </c>
      <c r="D579" s="2" t="s">
        <v>175</v>
      </c>
      <c r="E579" s="2" t="s">
        <v>167</v>
      </c>
      <c r="F579" s="4">
        <v>5</v>
      </c>
      <c r="G579" s="4">
        <v>4</v>
      </c>
      <c r="H579" s="4">
        <v>5</v>
      </c>
      <c r="I579" s="4">
        <v>5</v>
      </c>
      <c r="J579" s="4">
        <v>5</v>
      </c>
      <c r="K579" s="4">
        <v>5</v>
      </c>
      <c r="L579" s="6">
        <f t="shared" si="9"/>
        <v>0.96666666666666667</v>
      </c>
      <c r="M579" s="2" t="s">
        <v>14</v>
      </c>
      <c r="N579" s="2" t="s">
        <v>151</v>
      </c>
    </row>
    <row r="580" spans="1:14" s="5" customFormat="1" x14ac:dyDescent="0.25">
      <c r="A580" s="2" t="s">
        <v>145</v>
      </c>
      <c r="B580" s="2" t="s">
        <v>146</v>
      </c>
      <c r="C580" s="3">
        <v>55000</v>
      </c>
      <c r="D580" s="2" t="s">
        <v>175</v>
      </c>
      <c r="E580" s="2" t="s">
        <v>167</v>
      </c>
      <c r="F580" s="4">
        <v>4</v>
      </c>
      <c r="G580" s="4">
        <v>5</v>
      </c>
      <c r="H580" s="4">
        <v>4</v>
      </c>
      <c r="I580" s="4">
        <v>5</v>
      </c>
      <c r="J580" s="4">
        <v>5</v>
      </c>
      <c r="K580" s="4">
        <v>4</v>
      </c>
      <c r="L580" s="6">
        <f t="shared" si="9"/>
        <v>0.9</v>
      </c>
      <c r="M580" s="2" t="s">
        <v>14</v>
      </c>
      <c r="N580" s="2" t="s">
        <v>153</v>
      </c>
    </row>
    <row r="581" spans="1:14" s="5" customFormat="1" x14ac:dyDescent="0.25">
      <c r="A581" s="2" t="s">
        <v>145</v>
      </c>
      <c r="B581" s="2" t="s">
        <v>146</v>
      </c>
      <c r="C581" s="3">
        <v>55000</v>
      </c>
      <c r="D581" s="2" t="s">
        <v>175</v>
      </c>
      <c r="E581" s="2" t="s">
        <v>167</v>
      </c>
      <c r="F581" s="4">
        <v>4</v>
      </c>
      <c r="G581" s="4">
        <v>4</v>
      </c>
      <c r="H581" s="4">
        <v>4</v>
      </c>
      <c r="I581" s="4">
        <v>4</v>
      </c>
      <c r="J581" s="4">
        <v>4</v>
      </c>
      <c r="K581" s="4">
        <v>4</v>
      </c>
      <c r="L581" s="6">
        <f t="shared" si="9"/>
        <v>0.8</v>
      </c>
      <c r="M581" s="2" t="s">
        <v>14</v>
      </c>
      <c r="N581" s="2" t="s">
        <v>154</v>
      </c>
    </row>
    <row r="582" spans="1:14" s="5" customFormat="1" x14ac:dyDescent="0.25">
      <c r="A582" s="2" t="s">
        <v>145</v>
      </c>
      <c r="B582" s="2" t="s">
        <v>146</v>
      </c>
      <c r="C582" s="3">
        <v>55000</v>
      </c>
      <c r="D582" s="2" t="s">
        <v>175</v>
      </c>
      <c r="E582" s="2" t="s">
        <v>167</v>
      </c>
      <c r="F582" s="4">
        <v>5</v>
      </c>
      <c r="G582" s="4">
        <v>4</v>
      </c>
      <c r="H582" s="4">
        <v>4</v>
      </c>
      <c r="I582" s="4">
        <v>4</v>
      </c>
      <c r="J582" s="4">
        <v>4</v>
      </c>
      <c r="K582" s="4">
        <v>4</v>
      </c>
      <c r="L582" s="6">
        <f t="shared" si="9"/>
        <v>0.83333333333333337</v>
      </c>
      <c r="M582" s="2" t="s">
        <v>14</v>
      </c>
      <c r="N582" s="2" t="s">
        <v>155</v>
      </c>
    </row>
    <row r="583" spans="1:14" s="5" customFormat="1" x14ac:dyDescent="0.25">
      <c r="A583" s="2" t="s">
        <v>145</v>
      </c>
      <c r="B583" s="2" t="s">
        <v>146</v>
      </c>
      <c r="C583" s="3">
        <v>55000</v>
      </c>
      <c r="D583" s="2" t="s">
        <v>175</v>
      </c>
      <c r="E583" s="2" t="s">
        <v>167</v>
      </c>
      <c r="F583" s="4">
        <v>5</v>
      </c>
      <c r="G583" s="4">
        <v>4</v>
      </c>
      <c r="H583" s="4">
        <v>4</v>
      </c>
      <c r="I583" s="4">
        <v>5</v>
      </c>
      <c r="J583" s="4">
        <v>5</v>
      </c>
      <c r="K583" s="4">
        <v>3</v>
      </c>
      <c r="L583" s="6">
        <f t="shared" si="9"/>
        <v>0.8666666666666667</v>
      </c>
      <c r="M583" s="2" t="s">
        <v>14</v>
      </c>
      <c r="N583" s="2" t="s">
        <v>157</v>
      </c>
    </row>
    <row r="584" spans="1:14" s="5" customFormat="1" x14ac:dyDescent="0.25">
      <c r="A584" s="2" t="s">
        <v>145</v>
      </c>
      <c r="B584" s="2" t="s">
        <v>146</v>
      </c>
      <c r="C584" s="3">
        <v>55000</v>
      </c>
      <c r="D584" s="2" t="s">
        <v>175</v>
      </c>
      <c r="E584" s="2" t="s">
        <v>167</v>
      </c>
      <c r="F584" s="4">
        <v>3</v>
      </c>
      <c r="G584" s="4">
        <v>4</v>
      </c>
      <c r="H584" s="4">
        <v>3</v>
      </c>
      <c r="I584" s="4">
        <v>4</v>
      </c>
      <c r="J584" s="4">
        <v>4</v>
      </c>
      <c r="K584" s="4">
        <v>4</v>
      </c>
      <c r="L584" s="6">
        <f t="shared" si="9"/>
        <v>0.73333333333333328</v>
      </c>
      <c r="M584" s="2" t="s">
        <v>17</v>
      </c>
      <c r="N584" s="2" t="s">
        <v>152</v>
      </c>
    </row>
    <row r="585" spans="1:14" s="5" customFormat="1" x14ac:dyDescent="0.25">
      <c r="A585" s="2" t="s">
        <v>145</v>
      </c>
      <c r="B585" s="2" t="s">
        <v>146</v>
      </c>
      <c r="C585" s="3">
        <v>55000</v>
      </c>
      <c r="D585" s="2" t="s">
        <v>175</v>
      </c>
      <c r="E585" s="2" t="s">
        <v>167</v>
      </c>
      <c r="F585" s="4">
        <v>3</v>
      </c>
      <c r="G585" s="4">
        <v>4</v>
      </c>
      <c r="H585" s="4">
        <v>3</v>
      </c>
      <c r="I585" s="4">
        <v>4</v>
      </c>
      <c r="J585" s="4">
        <v>3</v>
      </c>
      <c r="K585" s="4">
        <v>4</v>
      </c>
      <c r="L585" s="6">
        <f t="shared" si="9"/>
        <v>0.7</v>
      </c>
      <c r="M585" s="2" t="s">
        <v>17</v>
      </c>
      <c r="N585" s="2" t="s">
        <v>156</v>
      </c>
    </row>
    <row r="586" spans="1:14" s="5" customFormat="1" x14ac:dyDescent="0.25">
      <c r="A586" s="2" t="s">
        <v>22</v>
      </c>
      <c r="B586" s="2" t="s">
        <v>23</v>
      </c>
      <c r="C586" s="3">
        <v>20000</v>
      </c>
      <c r="D586" s="2" t="s">
        <v>175</v>
      </c>
      <c r="E586" s="2" t="s">
        <v>171</v>
      </c>
      <c r="F586" s="4">
        <v>5</v>
      </c>
      <c r="G586" s="4">
        <v>5</v>
      </c>
      <c r="H586" s="4">
        <v>4</v>
      </c>
      <c r="I586" s="4">
        <v>4</v>
      </c>
      <c r="J586" s="4">
        <v>4</v>
      </c>
      <c r="K586" s="4">
        <v>5</v>
      </c>
      <c r="L586" s="6">
        <f t="shared" si="9"/>
        <v>0.9</v>
      </c>
      <c r="M586" s="2" t="s">
        <v>14</v>
      </c>
      <c r="N586" s="2" t="s">
        <v>149</v>
      </c>
    </row>
    <row r="587" spans="1:14" s="5" customFormat="1" x14ac:dyDescent="0.25">
      <c r="A587" s="2" t="s">
        <v>22</v>
      </c>
      <c r="B587" s="2" t="s">
        <v>23</v>
      </c>
      <c r="C587" s="3">
        <v>20000</v>
      </c>
      <c r="D587" s="2" t="s">
        <v>175</v>
      </c>
      <c r="E587" s="2" t="s">
        <v>171</v>
      </c>
      <c r="F587" s="4">
        <v>4</v>
      </c>
      <c r="G587" s="4">
        <v>4</v>
      </c>
      <c r="H587" s="4">
        <v>4</v>
      </c>
      <c r="I587" s="4">
        <v>4</v>
      </c>
      <c r="J587" s="4">
        <v>4</v>
      </c>
      <c r="K587" s="4">
        <v>4</v>
      </c>
      <c r="L587" s="6">
        <f t="shared" si="9"/>
        <v>0.8</v>
      </c>
      <c r="M587" s="2" t="s">
        <v>14</v>
      </c>
      <c r="N587" s="2" t="s">
        <v>150</v>
      </c>
    </row>
    <row r="588" spans="1:14" s="5" customFormat="1" x14ac:dyDescent="0.25">
      <c r="A588" s="2" t="s">
        <v>22</v>
      </c>
      <c r="B588" s="2" t="s">
        <v>23</v>
      </c>
      <c r="C588" s="3">
        <v>20000</v>
      </c>
      <c r="D588" s="2" t="s">
        <v>175</v>
      </c>
      <c r="E588" s="2" t="s">
        <v>171</v>
      </c>
      <c r="F588" s="4">
        <v>5</v>
      </c>
      <c r="G588" s="4">
        <v>5</v>
      </c>
      <c r="H588" s="4">
        <v>5</v>
      </c>
      <c r="I588" s="4">
        <v>5</v>
      </c>
      <c r="J588" s="4">
        <v>5</v>
      </c>
      <c r="K588" s="4">
        <v>5</v>
      </c>
      <c r="L588" s="6">
        <f t="shared" si="9"/>
        <v>1</v>
      </c>
      <c r="M588" s="2" t="s">
        <v>14</v>
      </c>
      <c r="N588" s="2" t="s">
        <v>151</v>
      </c>
    </row>
    <row r="589" spans="1:14" s="5" customFormat="1" x14ac:dyDescent="0.25">
      <c r="A589" s="2" t="s">
        <v>22</v>
      </c>
      <c r="B589" s="2" t="s">
        <v>23</v>
      </c>
      <c r="C589" s="3">
        <v>20000</v>
      </c>
      <c r="D589" s="2" t="s">
        <v>175</v>
      </c>
      <c r="E589" s="2" t="s">
        <v>171</v>
      </c>
      <c r="F589" s="4">
        <v>5</v>
      </c>
      <c r="G589" s="4">
        <v>4</v>
      </c>
      <c r="H589" s="4">
        <v>5</v>
      </c>
      <c r="I589" s="4">
        <v>4</v>
      </c>
      <c r="J589" s="4">
        <v>4</v>
      </c>
      <c r="K589" s="4">
        <v>4</v>
      </c>
      <c r="L589" s="6">
        <f t="shared" si="9"/>
        <v>0.8666666666666667</v>
      </c>
      <c r="M589" s="2" t="s">
        <v>14</v>
      </c>
      <c r="N589" s="2" t="s">
        <v>152</v>
      </c>
    </row>
    <row r="590" spans="1:14" s="5" customFormat="1" x14ac:dyDescent="0.25">
      <c r="A590" s="2" t="s">
        <v>22</v>
      </c>
      <c r="B590" s="2" t="s">
        <v>23</v>
      </c>
      <c r="C590" s="3">
        <v>20000</v>
      </c>
      <c r="D590" s="2" t="s">
        <v>175</v>
      </c>
      <c r="E590" s="2" t="s">
        <v>171</v>
      </c>
      <c r="F590" s="4">
        <v>4</v>
      </c>
      <c r="G590" s="4">
        <v>4</v>
      </c>
      <c r="H590" s="4">
        <v>4</v>
      </c>
      <c r="I590" s="4">
        <v>4</v>
      </c>
      <c r="J590" s="4">
        <v>4</v>
      </c>
      <c r="K590" s="4">
        <v>4</v>
      </c>
      <c r="L590" s="6">
        <f t="shared" si="9"/>
        <v>0.8</v>
      </c>
      <c r="M590" s="2" t="s">
        <v>14</v>
      </c>
      <c r="N590" s="2" t="s">
        <v>153</v>
      </c>
    </row>
    <row r="591" spans="1:14" s="5" customFormat="1" x14ac:dyDescent="0.25">
      <c r="A591" s="2" t="s">
        <v>22</v>
      </c>
      <c r="B591" s="2" t="s">
        <v>23</v>
      </c>
      <c r="C591" s="3">
        <v>20000</v>
      </c>
      <c r="D591" s="2" t="s">
        <v>175</v>
      </c>
      <c r="E591" s="2" t="s">
        <v>171</v>
      </c>
      <c r="F591" s="4">
        <v>5</v>
      </c>
      <c r="G591" s="4">
        <v>5</v>
      </c>
      <c r="H591" s="4">
        <v>5</v>
      </c>
      <c r="I591" s="4">
        <v>5</v>
      </c>
      <c r="J591" s="4">
        <v>5</v>
      </c>
      <c r="K591" s="4">
        <v>5</v>
      </c>
      <c r="L591" s="6">
        <f t="shared" si="9"/>
        <v>1</v>
      </c>
      <c r="M591" s="2" t="s">
        <v>14</v>
      </c>
      <c r="N591" s="2" t="s">
        <v>154</v>
      </c>
    </row>
    <row r="592" spans="1:14" s="5" customFormat="1" x14ac:dyDescent="0.25">
      <c r="A592" s="2" t="s">
        <v>22</v>
      </c>
      <c r="B592" s="2" t="s">
        <v>23</v>
      </c>
      <c r="C592" s="3">
        <v>20000</v>
      </c>
      <c r="D592" s="2" t="s">
        <v>175</v>
      </c>
      <c r="E592" s="2" t="s">
        <v>171</v>
      </c>
      <c r="F592" s="4">
        <v>5</v>
      </c>
      <c r="G592" s="4">
        <v>5</v>
      </c>
      <c r="H592" s="4">
        <v>5</v>
      </c>
      <c r="I592" s="4">
        <v>4</v>
      </c>
      <c r="J592" s="4">
        <v>4</v>
      </c>
      <c r="K592" s="4">
        <v>4</v>
      </c>
      <c r="L592" s="6">
        <f t="shared" si="9"/>
        <v>0.9</v>
      </c>
      <c r="M592" s="2" t="s">
        <v>14</v>
      </c>
      <c r="N592" s="2" t="s">
        <v>155</v>
      </c>
    </row>
    <row r="593" spans="1:14" s="5" customFormat="1" x14ac:dyDescent="0.25">
      <c r="A593" s="2" t="s">
        <v>22</v>
      </c>
      <c r="B593" s="2" t="s">
        <v>23</v>
      </c>
      <c r="C593" s="3">
        <v>20000</v>
      </c>
      <c r="D593" s="2" t="s">
        <v>175</v>
      </c>
      <c r="E593" s="2" t="s">
        <v>171</v>
      </c>
      <c r="F593" s="4">
        <v>5</v>
      </c>
      <c r="G593" s="4">
        <v>4</v>
      </c>
      <c r="H593" s="4">
        <v>4</v>
      </c>
      <c r="I593" s="4">
        <v>4</v>
      </c>
      <c r="J593" s="4">
        <v>4</v>
      </c>
      <c r="K593" s="4">
        <v>4</v>
      </c>
      <c r="L593" s="6">
        <f t="shared" si="9"/>
        <v>0.83333333333333337</v>
      </c>
      <c r="M593" s="2" t="s">
        <v>14</v>
      </c>
      <c r="N593" s="2" t="s">
        <v>156</v>
      </c>
    </row>
    <row r="594" spans="1:14" s="5" customFormat="1" x14ac:dyDescent="0.25">
      <c r="A594" s="2" t="s">
        <v>22</v>
      </c>
      <c r="B594" s="2" t="s">
        <v>23</v>
      </c>
      <c r="C594" s="3">
        <v>20000</v>
      </c>
      <c r="D594" s="2" t="s">
        <v>175</v>
      </c>
      <c r="E594" s="2" t="s">
        <v>171</v>
      </c>
      <c r="F594" s="4">
        <v>5</v>
      </c>
      <c r="G594" s="4">
        <v>4</v>
      </c>
      <c r="H594" s="4">
        <v>4</v>
      </c>
      <c r="I594" s="4">
        <v>5</v>
      </c>
      <c r="J594" s="4">
        <v>3</v>
      </c>
      <c r="K594" s="4">
        <v>3</v>
      </c>
      <c r="L594" s="6">
        <f t="shared" si="9"/>
        <v>0.8</v>
      </c>
      <c r="M594" s="2" t="s">
        <v>14</v>
      </c>
      <c r="N594" s="2" t="s">
        <v>157</v>
      </c>
    </row>
    <row r="595" spans="1:14" s="5" customFormat="1" x14ac:dyDescent="0.25">
      <c r="A595" s="2" t="s">
        <v>118</v>
      </c>
      <c r="B595" s="2" t="s">
        <v>119</v>
      </c>
      <c r="C595" s="3">
        <v>35000</v>
      </c>
      <c r="D595" s="2" t="s">
        <v>175</v>
      </c>
      <c r="E595" s="2" t="s">
        <v>160</v>
      </c>
      <c r="F595" s="4">
        <v>5</v>
      </c>
      <c r="G595" s="4">
        <v>5</v>
      </c>
      <c r="H595" s="4">
        <v>4</v>
      </c>
      <c r="I595" s="4">
        <v>5</v>
      </c>
      <c r="J595" s="4">
        <v>3</v>
      </c>
      <c r="K595" s="4">
        <v>5</v>
      </c>
      <c r="L595" s="6">
        <f t="shared" si="9"/>
        <v>0.9</v>
      </c>
      <c r="M595" s="2" t="s">
        <v>14</v>
      </c>
      <c r="N595" s="2" t="s">
        <v>149</v>
      </c>
    </row>
    <row r="596" spans="1:14" s="5" customFormat="1" x14ac:dyDescent="0.25">
      <c r="A596" s="2" t="s">
        <v>118</v>
      </c>
      <c r="B596" s="2" t="s">
        <v>119</v>
      </c>
      <c r="C596" s="3">
        <v>35000</v>
      </c>
      <c r="D596" s="2" t="s">
        <v>175</v>
      </c>
      <c r="E596" s="2" t="s">
        <v>160</v>
      </c>
      <c r="F596" s="4">
        <v>5</v>
      </c>
      <c r="G596" s="4">
        <v>5</v>
      </c>
      <c r="H596" s="4">
        <v>4</v>
      </c>
      <c r="I596" s="4">
        <v>4</v>
      </c>
      <c r="J596" s="4">
        <v>4</v>
      </c>
      <c r="K596" s="4">
        <v>5</v>
      </c>
      <c r="L596" s="6">
        <f t="shared" si="9"/>
        <v>0.9</v>
      </c>
      <c r="M596" s="2" t="s">
        <v>14</v>
      </c>
      <c r="N596" s="2" t="s">
        <v>150</v>
      </c>
    </row>
    <row r="597" spans="1:14" s="5" customFormat="1" x14ac:dyDescent="0.25">
      <c r="A597" s="2" t="s">
        <v>118</v>
      </c>
      <c r="B597" s="2" t="s">
        <v>119</v>
      </c>
      <c r="C597" s="3">
        <v>35000</v>
      </c>
      <c r="D597" s="2" t="s">
        <v>175</v>
      </c>
      <c r="E597" s="2" t="s">
        <v>160</v>
      </c>
      <c r="F597" s="4">
        <v>5</v>
      </c>
      <c r="G597" s="4">
        <v>5</v>
      </c>
      <c r="H597" s="4">
        <v>5</v>
      </c>
      <c r="I597" s="4">
        <v>5</v>
      </c>
      <c r="J597" s="4">
        <v>3</v>
      </c>
      <c r="K597" s="4">
        <v>5</v>
      </c>
      <c r="L597" s="6">
        <f t="shared" si="9"/>
        <v>0.93333333333333335</v>
      </c>
      <c r="M597" s="2" t="s">
        <v>14</v>
      </c>
      <c r="N597" s="2" t="s">
        <v>151</v>
      </c>
    </row>
    <row r="598" spans="1:14" s="5" customFormat="1" x14ac:dyDescent="0.25">
      <c r="A598" s="2" t="s">
        <v>118</v>
      </c>
      <c r="B598" s="2" t="s">
        <v>119</v>
      </c>
      <c r="C598" s="3">
        <v>35000</v>
      </c>
      <c r="D598" s="2" t="s">
        <v>175</v>
      </c>
      <c r="E598" s="2" t="s">
        <v>160</v>
      </c>
      <c r="F598" s="4">
        <v>5</v>
      </c>
      <c r="G598" s="4">
        <v>4</v>
      </c>
      <c r="H598" s="4">
        <v>4</v>
      </c>
      <c r="I598" s="4">
        <v>4</v>
      </c>
      <c r="J598" s="4">
        <v>4</v>
      </c>
      <c r="K598" s="4">
        <v>4</v>
      </c>
      <c r="L598" s="6">
        <f t="shared" si="9"/>
        <v>0.83333333333333337</v>
      </c>
      <c r="M598" s="2" t="s">
        <v>14</v>
      </c>
      <c r="N598" s="2" t="s">
        <v>152</v>
      </c>
    </row>
    <row r="599" spans="1:14" s="5" customFormat="1" x14ac:dyDescent="0.25">
      <c r="A599" s="2" t="s">
        <v>118</v>
      </c>
      <c r="B599" s="2" t="s">
        <v>119</v>
      </c>
      <c r="C599" s="3">
        <v>35000</v>
      </c>
      <c r="D599" s="2" t="s">
        <v>175</v>
      </c>
      <c r="E599" s="2" t="s">
        <v>160</v>
      </c>
      <c r="F599" s="4">
        <v>5</v>
      </c>
      <c r="G599" s="4">
        <v>4</v>
      </c>
      <c r="H599" s="4">
        <v>4</v>
      </c>
      <c r="I599" s="4">
        <v>5</v>
      </c>
      <c r="J599" s="4">
        <v>4</v>
      </c>
      <c r="K599" s="4">
        <v>5</v>
      </c>
      <c r="L599" s="6">
        <f t="shared" si="9"/>
        <v>0.9</v>
      </c>
      <c r="M599" s="2" t="s">
        <v>14</v>
      </c>
      <c r="N599" s="2" t="s">
        <v>153</v>
      </c>
    </row>
    <row r="600" spans="1:14" s="5" customFormat="1" x14ac:dyDescent="0.25">
      <c r="A600" s="2" t="s">
        <v>118</v>
      </c>
      <c r="B600" s="2" t="s">
        <v>119</v>
      </c>
      <c r="C600" s="3">
        <v>35000</v>
      </c>
      <c r="D600" s="2" t="s">
        <v>175</v>
      </c>
      <c r="E600" s="2" t="s">
        <v>160</v>
      </c>
      <c r="F600" s="4">
        <v>5</v>
      </c>
      <c r="G600" s="4">
        <v>4</v>
      </c>
      <c r="H600" s="4">
        <v>4</v>
      </c>
      <c r="I600" s="4">
        <v>4</v>
      </c>
      <c r="J600" s="4">
        <v>4</v>
      </c>
      <c r="K600" s="4">
        <v>4</v>
      </c>
      <c r="L600" s="6">
        <f t="shared" si="9"/>
        <v>0.83333333333333337</v>
      </c>
      <c r="M600" s="2" t="s">
        <v>14</v>
      </c>
      <c r="N600" s="2" t="s">
        <v>154</v>
      </c>
    </row>
    <row r="601" spans="1:14" s="5" customFormat="1" x14ac:dyDescent="0.25">
      <c r="A601" s="2" t="s">
        <v>118</v>
      </c>
      <c r="B601" s="2" t="s">
        <v>119</v>
      </c>
      <c r="C601" s="3">
        <v>35000</v>
      </c>
      <c r="D601" s="2" t="s">
        <v>175</v>
      </c>
      <c r="E601" s="2" t="s">
        <v>160</v>
      </c>
      <c r="F601" s="4">
        <v>5</v>
      </c>
      <c r="G601" s="4">
        <v>4</v>
      </c>
      <c r="H601" s="4">
        <v>4</v>
      </c>
      <c r="I601" s="4">
        <v>3</v>
      </c>
      <c r="J601" s="4">
        <v>3</v>
      </c>
      <c r="K601" s="4">
        <v>5</v>
      </c>
      <c r="L601" s="6">
        <f t="shared" si="9"/>
        <v>0.8</v>
      </c>
      <c r="M601" s="2" t="s">
        <v>14</v>
      </c>
      <c r="N601" s="2" t="s">
        <v>155</v>
      </c>
    </row>
    <row r="602" spans="1:14" s="5" customFormat="1" x14ac:dyDescent="0.25">
      <c r="A602" s="2" t="s">
        <v>118</v>
      </c>
      <c r="B602" s="2" t="s">
        <v>119</v>
      </c>
      <c r="C602" s="3">
        <v>35000</v>
      </c>
      <c r="D602" s="2" t="s">
        <v>175</v>
      </c>
      <c r="E602" s="2" t="s">
        <v>160</v>
      </c>
      <c r="F602" s="4">
        <v>5</v>
      </c>
      <c r="G602" s="4">
        <v>4</v>
      </c>
      <c r="H602" s="4">
        <v>4</v>
      </c>
      <c r="I602" s="4">
        <v>4</v>
      </c>
      <c r="J602" s="4">
        <v>3</v>
      </c>
      <c r="K602" s="4">
        <v>4</v>
      </c>
      <c r="L602" s="6">
        <f t="shared" si="9"/>
        <v>0.8</v>
      </c>
      <c r="M602" s="2" t="s">
        <v>14</v>
      </c>
      <c r="N602" s="2" t="s">
        <v>156</v>
      </c>
    </row>
    <row r="603" spans="1:14" s="5" customFormat="1" x14ac:dyDescent="0.25">
      <c r="A603" s="2" t="s">
        <v>118</v>
      </c>
      <c r="B603" s="2" t="s">
        <v>119</v>
      </c>
      <c r="C603" s="3">
        <v>35000</v>
      </c>
      <c r="D603" s="2" t="s">
        <v>175</v>
      </c>
      <c r="E603" s="2" t="s">
        <v>160</v>
      </c>
      <c r="F603" s="4">
        <v>4</v>
      </c>
      <c r="G603" s="4">
        <v>3</v>
      </c>
      <c r="H603" s="4">
        <v>3</v>
      </c>
      <c r="I603" s="4">
        <v>3</v>
      </c>
      <c r="J603" s="4">
        <v>2</v>
      </c>
      <c r="K603" s="4">
        <v>3</v>
      </c>
      <c r="L603" s="6">
        <f t="shared" si="9"/>
        <v>0.6</v>
      </c>
      <c r="M603" s="2" t="s">
        <v>17</v>
      </c>
      <c r="N603" s="2" t="s">
        <v>157</v>
      </c>
    </row>
    <row r="604" spans="1:14" s="5" customFormat="1" x14ac:dyDescent="0.25">
      <c r="A604" s="2" t="s">
        <v>182</v>
      </c>
      <c r="B604" s="2" t="s">
        <v>129</v>
      </c>
      <c r="C604" s="3">
        <v>80000</v>
      </c>
      <c r="D604" s="2" t="s">
        <v>175</v>
      </c>
      <c r="E604" s="2" t="s">
        <v>167</v>
      </c>
      <c r="F604" s="4">
        <v>5</v>
      </c>
      <c r="G604" s="4">
        <v>4</v>
      </c>
      <c r="H604" s="4">
        <v>5</v>
      </c>
      <c r="I604" s="4">
        <v>5</v>
      </c>
      <c r="J604" s="4">
        <v>5</v>
      </c>
      <c r="K604" s="4">
        <v>5</v>
      </c>
      <c r="L604" s="6">
        <f t="shared" si="9"/>
        <v>0.96666666666666667</v>
      </c>
      <c r="M604" s="2" t="s">
        <v>14</v>
      </c>
      <c r="N604" s="2" t="s">
        <v>149</v>
      </c>
    </row>
    <row r="605" spans="1:14" s="5" customFormat="1" x14ac:dyDescent="0.25">
      <c r="A605" s="2" t="s">
        <v>182</v>
      </c>
      <c r="B605" s="2" t="s">
        <v>129</v>
      </c>
      <c r="C605" s="3">
        <v>80000</v>
      </c>
      <c r="D605" s="2" t="s">
        <v>175</v>
      </c>
      <c r="E605" s="2" t="s">
        <v>167</v>
      </c>
      <c r="F605" s="4">
        <v>4</v>
      </c>
      <c r="G605" s="4">
        <v>4</v>
      </c>
      <c r="H605" s="4">
        <v>4</v>
      </c>
      <c r="I605" s="4">
        <v>4</v>
      </c>
      <c r="J605" s="4">
        <v>3</v>
      </c>
      <c r="K605" s="4">
        <v>4</v>
      </c>
      <c r="L605" s="6">
        <f t="shared" si="9"/>
        <v>0.76666666666666672</v>
      </c>
      <c r="M605" s="2" t="s">
        <v>14</v>
      </c>
      <c r="N605" s="2" t="s">
        <v>150</v>
      </c>
    </row>
    <row r="606" spans="1:14" s="5" customFormat="1" x14ac:dyDescent="0.25">
      <c r="A606" s="2" t="s">
        <v>182</v>
      </c>
      <c r="B606" s="2" t="s">
        <v>129</v>
      </c>
      <c r="C606" s="3">
        <v>80000</v>
      </c>
      <c r="D606" s="2" t="s">
        <v>175</v>
      </c>
      <c r="E606" s="2" t="s">
        <v>167</v>
      </c>
      <c r="F606" s="4">
        <v>5</v>
      </c>
      <c r="G606" s="4">
        <v>5</v>
      </c>
      <c r="H606" s="4">
        <v>5</v>
      </c>
      <c r="I606" s="4">
        <v>5</v>
      </c>
      <c r="J606" s="4">
        <v>5</v>
      </c>
      <c r="K606" s="4">
        <v>5</v>
      </c>
      <c r="L606" s="6">
        <f t="shared" si="9"/>
        <v>1</v>
      </c>
      <c r="M606" s="2" t="s">
        <v>14</v>
      </c>
      <c r="N606" s="2" t="s">
        <v>151</v>
      </c>
    </row>
    <row r="607" spans="1:14" s="5" customFormat="1" x14ac:dyDescent="0.25">
      <c r="A607" s="2" t="s">
        <v>182</v>
      </c>
      <c r="B607" s="2" t="s">
        <v>129</v>
      </c>
      <c r="C607" s="3">
        <v>80000</v>
      </c>
      <c r="D607" s="2" t="s">
        <v>175</v>
      </c>
      <c r="E607" s="2" t="s">
        <v>167</v>
      </c>
      <c r="F607" s="4">
        <v>4</v>
      </c>
      <c r="G607" s="4">
        <v>5</v>
      </c>
      <c r="H607" s="4">
        <v>4</v>
      </c>
      <c r="I607" s="4">
        <v>5</v>
      </c>
      <c r="J607" s="4">
        <v>4</v>
      </c>
      <c r="K607" s="4">
        <v>4</v>
      </c>
      <c r="L607" s="6">
        <f t="shared" si="9"/>
        <v>0.8666666666666667</v>
      </c>
      <c r="M607" s="2" t="s">
        <v>14</v>
      </c>
      <c r="N607" s="2" t="s">
        <v>152</v>
      </c>
    </row>
    <row r="608" spans="1:14" s="5" customFormat="1" x14ac:dyDescent="0.25">
      <c r="A608" s="2" t="s">
        <v>182</v>
      </c>
      <c r="B608" s="2" t="s">
        <v>129</v>
      </c>
      <c r="C608" s="3">
        <v>80000</v>
      </c>
      <c r="D608" s="2" t="s">
        <v>175</v>
      </c>
      <c r="E608" s="2" t="s">
        <v>167</v>
      </c>
      <c r="F608" s="4">
        <v>4</v>
      </c>
      <c r="G608" s="4">
        <v>5</v>
      </c>
      <c r="H608" s="4">
        <v>4</v>
      </c>
      <c r="I608" s="4">
        <v>5</v>
      </c>
      <c r="J608" s="4">
        <v>5</v>
      </c>
      <c r="K608" s="4">
        <v>4</v>
      </c>
      <c r="L608" s="6">
        <f t="shared" si="9"/>
        <v>0.9</v>
      </c>
      <c r="M608" s="2" t="s">
        <v>14</v>
      </c>
      <c r="N608" s="2" t="s">
        <v>153</v>
      </c>
    </row>
    <row r="609" spans="1:14" s="5" customFormat="1" x14ac:dyDescent="0.25">
      <c r="A609" s="2" t="s">
        <v>182</v>
      </c>
      <c r="B609" s="2" t="s">
        <v>129</v>
      </c>
      <c r="C609" s="3">
        <v>80000</v>
      </c>
      <c r="D609" s="2" t="s">
        <v>175</v>
      </c>
      <c r="E609" s="2" t="s">
        <v>167</v>
      </c>
      <c r="F609" s="4">
        <v>4</v>
      </c>
      <c r="G609" s="4">
        <v>5</v>
      </c>
      <c r="H609" s="4">
        <v>5</v>
      </c>
      <c r="I609" s="4">
        <v>5</v>
      </c>
      <c r="J609" s="4">
        <v>4</v>
      </c>
      <c r="K609" s="4">
        <v>5</v>
      </c>
      <c r="L609" s="6">
        <f t="shared" si="9"/>
        <v>0.93333333333333335</v>
      </c>
      <c r="M609" s="2" t="s">
        <v>14</v>
      </c>
      <c r="N609" s="2" t="s">
        <v>154</v>
      </c>
    </row>
    <row r="610" spans="1:14" s="5" customFormat="1" x14ac:dyDescent="0.25">
      <c r="A610" s="2" t="s">
        <v>182</v>
      </c>
      <c r="B610" s="2" t="s">
        <v>129</v>
      </c>
      <c r="C610" s="3">
        <v>80000</v>
      </c>
      <c r="D610" s="2" t="s">
        <v>175</v>
      </c>
      <c r="E610" s="2" t="s">
        <v>167</v>
      </c>
      <c r="F610" s="4">
        <v>4</v>
      </c>
      <c r="G610" s="4">
        <v>5</v>
      </c>
      <c r="H610" s="4">
        <v>4</v>
      </c>
      <c r="I610" s="4">
        <v>5</v>
      </c>
      <c r="J610" s="4">
        <v>4</v>
      </c>
      <c r="K610" s="4">
        <v>5</v>
      </c>
      <c r="L610" s="6">
        <f t="shared" si="9"/>
        <v>0.9</v>
      </c>
      <c r="M610" s="2" t="s">
        <v>14</v>
      </c>
      <c r="N610" s="2" t="s">
        <v>155</v>
      </c>
    </row>
    <row r="611" spans="1:14" s="5" customFormat="1" x14ac:dyDescent="0.25">
      <c r="A611" s="2" t="s">
        <v>182</v>
      </c>
      <c r="B611" s="2" t="s">
        <v>129</v>
      </c>
      <c r="C611" s="3">
        <v>80000</v>
      </c>
      <c r="D611" s="2" t="s">
        <v>175</v>
      </c>
      <c r="E611" s="2" t="s">
        <v>167</v>
      </c>
      <c r="F611" s="4">
        <v>5</v>
      </c>
      <c r="G611" s="4">
        <v>5</v>
      </c>
      <c r="H611" s="4">
        <v>4</v>
      </c>
      <c r="I611" s="4">
        <v>5</v>
      </c>
      <c r="J611" s="4">
        <v>4</v>
      </c>
      <c r="K611" s="4">
        <v>4</v>
      </c>
      <c r="L611" s="6">
        <f t="shared" si="9"/>
        <v>0.9</v>
      </c>
      <c r="M611" s="2" t="s">
        <v>14</v>
      </c>
      <c r="N611" s="2" t="s">
        <v>156</v>
      </c>
    </row>
    <row r="612" spans="1:14" s="5" customFormat="1" x14ac:dyDescent="0.25">
      <c r="A612" s="2" t="s">
        <v>182</v>
      </c>
      <c r="B612" s="2" t="s">
        <v>129</v>
      </c>
      <c r="C612" s="3">
        <v>80000</v>
      </c>
      <c r="D612" s="2" t="s">
        <v>175</v>
      </c>
      <c r="E612" s="2" t="s">
        <v>167</v>
      </c>
      <c r="F612" s="4">
        <v>5</v>
      </c>
      <c r="G612" s="4">
        <v>4</v>
      </c>
      <c r="H612" s="4">
        <v>3</v>
      </c>
      <c r="I612" s="4">
        <v>5</v>
      </c>
      <c r="J612" s="4">
        <v>5</v>
      </c>
      <c r="K612" s="4">
        <v>3</v>
      </c>
      <c r="L612" s="6">
        <f t="shared" si="9"/>
        <v>0.83333333333333337</v>
      </c>
      <c r="M612" s="2" t="s">
        <v>14</v>
      </c>
      <c r="N612" s="2" t="s">
        <v>157</v>
      </c>
    </row>
    <row r="613" spans="1:14" s="5" customFormat="1" x14ac:dyDescent="0.25">
      <c r="A613" s="2" t="s">
        <v>74</v>
      </c>
      <c r="B613" s="2" t="s">
        <v>75</v>
      </c>
      <c r="C613" s="3">
        <v>30545</v>
      </c>
      <c r="D613" s="2" t="s">
        <v>175</v>
      </c>
      <c r="E613" s="2" t="s">
        <v>167</v>
      </c>
      <c r="F613" s="4">
        <v>4</v>
      </c>
      <c r="G613" s="4">
        <v>4</v>
      </c>
      <c r="H613" s="4">
        <v>5</v>
      </c>
      <c r="I613" s="4">
        <v>4</v>
      </c>
      <c r="J613" s="4">
        <v>5</v>
      </c>
      <c r="K613" s="4">
        <v>4</v>
      </c>
      <c r="L613" s="6">
        <f t="shared" si="9"/>
        <v>0.8666666666666667</v>
      </c>
      <c r="M613" s="2" t="s">
        <v>14</v>
      </c>
      <c r="N613" s="2" t="s">
        <v>149</v>
      </c>
    </row>
    <row r="614" spans="1:14" s="5" customFormat="1" x14ac:dyDescent="0.25">
      <c r="A614" s="2" t="s">
        <v>74</v>
      </c>
      <c r="B614" s="2" t="s">
        <v>75</v>
      </c>
      <c r="C614" s="3">
        <v>30545</v>
      </c>
      <c r="D614" s="2" t="s">
        <v>175</v>
      </c>
      <c r="E614" s="2" t="s">
        <v>167</v>
      </c>
      <c r="F614" s="4">
        <v>4</v>
      </c>
      <c r="G614" s="4">
        <v>2</v>
      </c>
      <c r="H614" s="4">
        <v>2</v>
      </c>
      <c r="I614" s="4">
        <v>4</v>
      </c>
      <c r="J614" s="4">
        <v>4</v>
      </c>
      <c r="K614" s="4">
        <v>2</v>
      </c>
      <c r="L614" s="6">
        <f t="shared" si="9"/>
        <v>0.6</v>
      </c>
      <c r="M614" s="2" t="s">
        <v>14</v>
      </c>
      <c r="N614" s="2" t="s">
        <v>150</v>
      </c>
    </row>
    <row r="615" spans="1:14" s="5" customFormat="1" x14ac:dyDescent="0.25">
      <c r="A615" s="2" t="s">
        <v>74</v>
      </c>
      <c r="B615" s="2" t="s">
        <v>75</v>
      </c>
      <c r="C615" s="3">
        <v>30545</v>
      </c>
      <c r="D615" s="2" t="s">
        <v>175</v>
      </c>
      <c r="E615" s="2" t="s">
        <v>167</v>
      </c>
      <c r="F615" s="4">
        <v>5</v>
      </c>
      <c r="G615" s="4">
        <v>4</v>
      </c>
      <c r="H615" s="4">
        <v>4</v>
      </c>
      <c r="I615" s="4">
        <v>4</v>
      </c>
      <c r="J615" s="4">
        <v>4</v>
      </c>
      <c r="K615" s="4">
        <v>4</v>
      </c>
      <c r="L615" s="6">
        <f t="shared" si="9"/>
        <v>0.83333333333333337</v>
      </c>
      <c r="M615" s="2" t="s">
        <v>14</v>
      </c>
      <c r="N615" s="2" t="s">
        <v>152</v>
      </c>
    </row>
    <row r="616" spans="1:14" s="5" customFormat="1" x14ac:dyDescent="0.25">
      <c r="A616" s="2" t="s">
        <v>74</v>
      </c>
      <c r="B616" s="2" t="s">
        <v>75</v>
      </c>
      <c r="C616" s="3">
        <v>30545</v>
      </c>
      <c r="D616" s="2" t="s">
        <v>175</v>
      </c>
      <c r="E616" s="2" t="s">
        <v>167</v>
      </c>
      <c r="F616" s="4">
        <v>4</v>
      </c>
      <c r="G616" s="4">
        <v>4</v>
      </c>
      <c r="H616" s="4">
        <v>3</v>
      </c>
      <c r="I616" s="4">
        <v>4</v>
      </c>
      <c r="J616" s="4">
        <v>4</v>
      </c>
      <c r="K616" s="4">
        <v>4</v>
      </c>
      <c r="L616" s="6">
        <f t="shared" si="9"/>
        <v>0.76666666666666672</v>
      </c>
      <c r="M616" s="2" t="s">
        <v>14</v>
      </c>
      <c r="N616" s="2" t="s">
        <v>153</v>
      </c>
    </row>
    <row r="617" spans="1:14" s="5" customFormat="1" x14ac:dyDescent="0.25">
      <c r="A617" s="2" t="s">
        <v>74</v>
      </c>
      <c r="B617" s="2" t="s">
        <v>75</v>
      </c>
      <c r="C617" s="3">
        <v>30545</v>
      </c>
      <c r="D617" s="2" t="s">
        <v>175</v>
      </c>
      <c r="E617" s="2" t="s">
        <v>167</v>
      </c>
      <c r="F617" s="4">
        <v>4</v>
      </c>
      <c r="G617" s="4">
        <v>3</v>
      </c>
      <c r="H617" s="4">
        <v>3</v>
      </c>
      <c r="I617" s="4">
        <v>3</v>
      </c>
      <c r="J617" s="4">
        <v>4</v>
      </c>
      <c r="K617" s="4">
        <v>1</v>
      </c>
      <c r="L617" s="6">
        <f t="shared" si="9"/>
        <v>0.6</v>
      </c>
      <c r="M617" s="2" t="s">
        <v>14</v>
      </c>
      <c r="N617" s="2" t="s">
        <v>154</v>
      </c>
    </row>
    <row r="618" spans="1:14" s="5" customFormat="1" x14ac:dyDescent="0.25">
      <c r="A618" s="2" t="s">
        <v>74</v>
      </c>
      <c r="B618" s="2" t="s">
        <v>75</v>
      </c>
      <c r="C618" s="3">
        <v>30545</v>
      </c>
      <c r="D618" s="2" t="s">
        <v>175</v>
      </c>
      <c r="E618" s="2" t="s">
        <v>167</v>
      </c>
      <c r="F618" s="4">
        <v>4</v>
      </c>
      <c r="G618" s="4">
        <v>4</v>
      </c>
      <c r="H618" s="4">
        <v>3</v>
      </c>
      <c r="I618" s="4">
        <v>3</v>
      </c>
      <c r="J618" s="4">
        <v>3</v>
      </c>
      <c r="K618" s="4">
        <v>4</v>
      </c>
      <c r="L618" s="6">
        <f t="shared" si="9"/>
        <v>0.7</v>
      </c>
      <c r="M618" s="2" t="s">
        <v>14</v>
      </c>
      <c r="N618" s="2" t="s">
        <v>155</v>
      </c>
    </row>
    <row r="619" spans="1:14" s="5" customFormat="1" x14ac:dyDescent="0.25">
      <c r="A619" s="2" t="s">
        <v>74</v>
      </c>
      <c r="B619" s="2" t="s">
        <v>75</v>
      </c>
      <c r="C619" s="3">
        <v>30545</v>
      </c>
      <c r="D619" s="2" t="s">
        <v>175</v>
      </c>
      <c r="E619" s="2" t="s">
        <v>167</v>
      </c>
      <c r="F619" s="4">
        <v>3</v>
      </c>
      <c r="G619" s="4">
        <v>4</v>
      </c>
      <c r="H619" s="4">
        <v>3</v>
      </c>
      <c r="I619" s="4">
        <v>3</v>
      </c>
      <c r="J619" s="4">
        <v>3</v>
      </c>
      <c r="K619" s="4">
        <v>3</v>
      </c>
      <c r="L619" s="6">
        <f t="shared" si="9"/>
        <v>0.6333333333333333</v>
      </c>
      <c r="M619" s="2" t="s">
        <v>14</v>
      </c>
      <c r="N619" s="2" t="s">
        <v>156</v>
      </c>
    </row>
    <row r="620" spans="1:14" s="5" customFormat="1" x14ac:dyDescent="0.25">
      <c r="A620" s="2" t="s">
        <v>74</v>
      </c>
      <c r="B620" s="2" t="s">
        <v>75</v>
      </c>
      <c r="C620" s="3">
        <v>30545</v>
      </c>
      <c r="D620" s="2" t="s">
        <v>175</v>
      </c>
      <c r="E620" s="2" t="s">
        <v>167</v>
      </c>
      <c r="F620" s="4">
        <v>3</v>
      </c>
      <c r="G620" s="4">
        <v>4</v>
      </c>
      <c r="H620" s="4">
        <v>3</v>
      </c>
      <c r="I620" s="4">
        <v>5</v>
      </c>
      <c r="J620" s="4">
        <v>5</v>
      </c>
      <c r="K620" s="4">
        <v>3</v>
      </c>
      <c r="L620" s="6">
        <f t="shared" si="9"/>
        <v>0.76666666666666672</v>
      </c>
      <c r="M620" s="2" t="s">
        <v>14</v>
      </c>
      <c r="N620" s="2" t="s">
        <v>157</v>
      </c>
    </row>
    <row r="621" spans="1:14" s="5" customFormat="1" x14ac:dyDescent="0.25">
      <c r="A621" s="2" t="s">
        <v>74</v>
      </c>
      <c r="B621" s="2" t="s">
        <v>75</v>
      </c>
      <c r="C621" s="3">
        <v>30545</v>
      </c>
      <c r="D621" s="2" t="s">
        <v>175</v>
      </c>
      <c r="E621" s="2" t="s">
        <v>167</v>
      </c>
      <c r="F621" s="4">
        <v>1</v>
      </c>
      <c r="G621" s="4">
        <v>3</v>
      </c>
      <c r="H621" s="4">
        <v>3</v>
      </c>
      <c r="I621" s="4">
        <v>5</v>
      </c>
      <c r="J621" s="4">
        <v>1</v>
      </c>
      <c r="K621" s="4">
        <v>3</v>
      </c>
      <c r="L621" s="6">
        <f t="shared" si="9"/>
        <v>0.53333333333333333</v>
      </c>
      <c r="M621" s="2" t="s">
        <v>17</v>
      </c>
      <c r="N621" s="2" t="s">
        <v>151</v>
      </c>
    </row>
    <row r="622" spans="1:14" s="5" customFormat="1" x14ac:dyDescent="0.25">
      <c r="A622" s="2" t="s">
        <v>54</v>
      </c>
      <c r="B622" s="2" t="s">
        <v>55</v>
      </c>
      <c r="C622" s="3">
        <v>35000</v>
      </c>
      <c r="D622" s="2" t="s">
        <v>175</v>
      </c>
      <c r="E622" s="2" t="s">
        <v>160</v>
      </c>
      <c r="F622" s="4">
        <v>4</v>
      </c>
      <c r="G622" s="4">
        <v>4</v>
      </c>
      <c r="H622" s="4">
        <v>5</v>
      </c>
      <c r="I622" s="4">
        <v>4</v>
      </c>
      <c r="J622" s="4">
        <v>3</v>
      </c>
      <c r="K622" s="4">
        <v>4</v>
      </c>
      <c r="L622" s="6">
        <f t="shared" si="9"/>
        <v>0.8</v>
      </c>
      <c r="M622" s="2" t="s">
        <v>14</v>
      </c>
      <c r="N622" s="2" t="s">
        <v>150</v>
      </c>
    </row>
    <row r="623" spans="1:14" s="5" customFormat="1" x14ac:dyDescent="0.25">
      <c r="A623" s="2" t="s">
        <v>54</v>
      </c>
      <c r="B623" s="2" t="s">
        <v>55</v>
      </c>
      <c r="C623" s="3">
        <v>35000</v>
      </c>
      <c r="D623" s="2" t="s">
        <v>175</v>
      </c>
      <c r="E623" s="2" t="s">
        <v>160</v>
      </c>
      <c r="F623" s="4">
        <v>5</v>
      </c>
      <c r="G623" s="4">
        <v>5</v>
      </c>
      <c r="H623" s="4">
        <v>5</v>
      </c>
      <c r="I623" s="4">
        <v>5</v>
      </c>
      <c r="J623" s="4">
        <v>5</v>
      </c>
      <c r="K623" s="4">
        <v>5</v>
      </c>
      <c r="L623" s="6">
        <f t="shared" si="9"/>
        <v>1</v>
      </c>
      <c r="M623" s="2" t="s">
        <v>14</v>
      </c>
      <c r="N623" s="2" t="s">
        <v>151</v>
      </c>
    </row>
    <row r="624" spans="1:14" s="5" customFormat="1" x14ac:dyDescent="0.25">
      <c r="A624" s="2" t="s">
        <v>54</v>
      </c>
      <c r="B624" s="2" t="s">
        <v>55</v>
      </c>
      <c r="C624" s="3">
        <v>35000</v>
      </c>
      <c r="D624" s="2" t="s">
        <v>175</v>
      </c>
      <c r="E624" s="2" t="s">
        <v>160</v>
      </c>
      <c r="F624" s="4">
        <v>4</v>
      </c>
      <c r="G624" s="4">
        <v>4</v>
      </c>
      <c r="H624" s="4">
        <v>4</v>
      </c>
      <c r="I624" s="4">
        <v>5</v>
      </c>
      <c r="J624" s="4">
        <v>4</v>
      </c>
      <c r="K624" s="4">
        <v>4</v>
      </c>
      <c r="L624" s="6">
        <f t="shared" si="9"/>
        <v>0.83333333333333337</v>
      </c>
      <c r="M624" s="2" t="s">
        <v>14</v>
      </c>
      <c r="N624" s="2" t="s">
        <v>153</v>
      </c>
    </row>
    <row r="625" spans="1:14" s="5" customFormat="1" x14ac:dyDescent="0.25">
      <c r="A625" s="2" t="s">
        <v>54</v>
      </c>
      <c r="B625" s="2" t="s">
        <v>55</v>
      </c>
      <c r="C625" s="3">
        <v>35000</v>
      </c>
      <c r="D625" s="2" t="s">
        <v>175</v>
      </c>
      <c r="E625" s="2" t="s">
        <v>160</v>
      </c>
      <c r="F625" s="4">
        <v>4</v>
      </c>
      <c r="G625" s="4">
        <v>4</v>
      </c>
      <c r="H625" s="4">
        <v>4</v>
      </c>
      <c r="I625" s="4">
        <v>4</v>
      </c>
      <c r="J625" s="4">
        <v>3</v>
      </c>
      <c r="K625" s="4">
        <v>4</v>
      </c>
      <c r="L625" s="6">
        <f t="shared" si="9"/>
        <v>0.76666666666666672</v>
      </c>
      <c r="M625" s="2" t="s">
        <v>14</v>
      </c>
      <c r="N625" s="2" t="s">
        <v>154</v>
      </c>
    </row>
    <row r="626" spans="1:14" s="5" customFormat="1" x14ac:dyDescent="0.25">
      <c r="A626" s="2" t="s">
        <v>54</v>
      </c>
      <c r="B626" s="2" t="s">
        <v>55</v>
      </c>
      <c r="C626" s="3">
        <v>35000</v>
      </c>
      <c r="D626" s="2" t="s">
        <v>175</v>
      </c>
      <c r="E626" s="2" t="s">
        <v>160</v>
      </c>
      <c r="F626" s="4">
        <v>4</v>
      </c>
      <c r="G626" s="4">
        <v>4</v>
      </c>
      <c r="H626" s="4">
        <v>4</v>
      </c>
      <c r="I626" s="4">
        <v>4</v>
      </c>
      <c r="J626" s="4">
        <v>4</v>
      </c>
      <c r="K626" s="4">
        <v>3</v>
      </c>
      <c r="L626" s="6">
        <f t="shared" si="9"/>
        <v>0.76666666666666672</v>
      </c>
      <c r="M626" s="2" t="s">
        <v>14</v>
      </c>
      <c r="N626" s="2" t="s">
        <v>155</v>
      </c>
    </row>
    <row r="627" spans="1:14" s="5" customFormat="1" x14ac:dyDescent="0.25">
      <c r="A627" s="2" t="s">
        <v>54</v>
      </c>
      <c r="B627" s="2" t="s">
        <v>55</v>
      </c>
      <c r="C627" s="3">
        <v>35000</v>
      </c>
      <c r="D627" s="2" t="s">
        <v>175</v>
      </c>
      <c r="E627" s="2" t="s">
        <v>160</v>
      </c>
      <c r="F627" s="4">
        <v>4</v>
      </c>
      <c r="G627" s="4">
        <v>4</v>
      </c>
      <c r="H627" s="4">
        <v>5</v>
      </c>
      <c r="I627" s="4">
        <v>4</v>
      </c>
      <c r="J627" s="4">
        <v>3</v>
      </c>
      <c r="K627" s="4">
        <v>5</v>
      </c>
      <c r="L627" s="6">
        <f t="shared" si="9"/>
        <v>0.83333333333333337</v>
      </c>
      <c r="M627" s="2" t="s">
        <v>17</v>
      </c>
      <c r="N627" s="2" t="s">
        <v>149</v>
      </c>
    </row>
    <row r="628" spans="1:14" s="5" customFormat="1" x14ac:dyDescent="0.25">
      <c r="A628" s="2" t="s">
        <v>54</v>
      </c>
      <c r="B628" s="2" t="s">
        <v>55</v>
      </c>
      <c r="C628" s="3">
        <v>35000</v>
      </c>
      <c r="D628" s="2" t="s">
        <v>175</v>
      </c>
      <c r="E628" s="2" t="s">
        <v>160</v>
      </c>
      <c r="F628" s="4">
        <v>4</v>
      </c>
      <c r="G628" s="4">
        <v>3</v>
      </c>
      <c r="H628" s="4">
        <v>4</v>
      </c>
      <c r="I628" s="4">
        <v>4</v>
      </c>
      <c r="J628" s="4">
        <v>4</v>
      </c>
      <c r="K628" s="4">
        <v>4</v>
      </c>
      <c r="L628" s="6">
        <f t="shared" si="9"/>
        <v>0.76666666666666672</v>
      </c>
      <c r="M628" s="2" t="s">
        <v>17</v>
      </c>
      <c r="N628" s="2" t="s">
        <v>152</v>
      </c>
    </row>
    <row r="629" spans="1:14" s="5" customFormat="1" x14ac:dyDescent="0.25">
      <c r="A629" s="2" t="s">
        <v>54</v>
      </c>
      <c r="B629" s="2" t="s">
        <v>55</v>
      </c>
      <c r="C629" s="3">
        <v>35000</v>
      </c>
      <c r="D629" s="2" t="s">
        <v>175</v>
      </c>
      <c r="E629" s="2" t="s">
        <v>160</v>
      </c>
      <c r="F629" s="4">
        <v>2</v>
      </c>
      <c r="G629" s="4">
        <v>4</v>
      </c>
      <c r="H629" s="4">
        <v>4</v>
      </c>
      <c r="I629" s="4">
        <v>4</v>
      </c>
      <c r="J629" s="4">
        <v>3</v>
      </c>
      <c r="K629" s="4">
        <v>4</v>
      </c>
      <c r="L629" s="6">
        <f t="shared" si="9"/>
        <v>0.7</v>
      </c>
      <c r="M629" s="2" t="s">
        <v>17</v>
      </c>
      <c r="N629" s="2" t="s">
        <v>156</v>
      </c>
    </row>
    <row r="630" spans="1:14" s="5" customFormat="1" x14ac:dyDescent="0.25">
      <c r="A630" s="2" t="s">
        <v>54</v>
      </c>
      <c r="B630" s="2" t="s">
        <v>55</v>
      </c>
      <c r="C630" s="3">
        <v>35000</v>
      </c>
      <c r="D630" s="2" t="s">
        <v>175</v>
      </c>
      <c r="E630" s="2" t="s">
        <v>160</v>
      </c>
      <c r="F630" s="4">
        <v>1</v>
      </c>
      <c r="G630" s="4">
        <v>2</v>
      </c>
      <c r="H630" s="4">
        <v>4</v>
      </c>
      <c r="I630" s="4">
        <v>5</v>
      </c>
      <c r="J630" s="4">
        <v>3</v>
      </c>
      <c r="K630" s="4">
        <v>3</v>
      </c>
      <c r="L630" s="6">
        <f t="shared" si="9"/>
        <v>0.6</v>
      </c>
      <c r="M630" s="2" t="s">
        <v>17</v>
      </c>
      <c r="N630" s="2" t="s">
        <v>157</v>
      </c>
    </row>
    <row r="631" spans="1:14" s="5" customFormat="1" x14ac:dyDescent="0.25">
      <c r="A631" s="2" t="s">
        <v>98</v>
      </c>
      <c r="B631" s="2" t="s">
        <v>99</v>
      </c>
      <c r="C631" s="3">
        <v>44600</v>
      </c>
      <c r="D631" s="2" t="s">
        <v>175</v>
      </c>
      <c r="E631" s="2" t="s">
        <v>171</v>
      </c>
      <c r="F631" s="4">
        <v>5</v>
      </c>
      <c r="G631" s="4">
        <v>4</v>
      </c>
      <c r="H631" s="4">
        <v>4</v>
      </c>
      <c r="I631" s="4">
        <v>5</v>
      </c>
      <c r="J631" s="4">
        <v>5</v>
      </c>
      <c r="K631" s="4">
        <v>5</v>
      </c>
      <c r="L631" s="6">
        <f t="shared" si="9"/>
        <v>0.93333333333333335</v>
      </c>
      <c r="M631" s="2" t="s">
        <v>14</v>
      </c>
      <c r="N631" s="2" t="s">
        <v>149</v>
      </c>
    </row>
    <row r="632" spans="1:14" s="5" customFormat="1" x14ac:dyDescent="0.25">
      <c r="A632" s="2" t="s">
        <v>98</v>
      </c>
      <c r="B632" s="2" t="s">
        <v>99</v>
      </c>
      <c r="C632" s="3">
        <v>44600</v>
      </c>
      <c r="D632" s="2" t="s">
        <v>175</v>
      </c>
      <c r="E632" s="2" t="s">
        <v>171</v>
      </c>
      <c r="F632" s="4">
        <v>5</v>
      </c>
      <c r="G632" s="4">
        <v>5</v>
      </c>
      <c r="H632" s="4">
        <v>5</v>
      </c>
      <c r="I632" s="4">
        <v>5</v>
      </c>
      <c r="J632" s="4">
        <v>5</v>
      </c>
      <c r="K632" s="4">
        <v>5</v>
      </c>
      <c r="L632" s="6">
        <f t="shared" si="9"/>
        <v>1</v>
      </c>
      <c r="M632" s="2" t="s">
        <v>14</v>
      </c>
      <c r="N632" s="2" t="s">
        <v>150</v>
      </c>
    </row>
    <row r="633" spans="1:14" s="5" customFormat="1" x14ac:dyDescent="0.25">
      <c r="A633" s="2" t="s">
        <v>98</v>
      </c>
      <c r="B633" s="2" t="s">
        <v>99</v>
      </c>
      <c r="C633" s="3">
        <v>44600</v>
      </c>
      <c r="D633" s="2" t="s">
        <v>175</v>
      </c>
      <c r="E633" s="2" t="s">
        <v>171</v>
      </c>
      <c r="F633" s="4">
        <v>5</v>
      </c>
      <c r="G633" s="4">
        <v>5</v>
      </c>
      <c r="H633" s="4">
        <v>5</v>
      </c>
      <c r="I633" s="4">
        <v>5</v>
      </c>
      <c r="J633" s="4">
        <v>5</v>
      </c>
      <c r="K633" s="4">
        <v>5</v>
      </c>
      <c r="L633" s="6">
        <f t="shared" si="9"/>
        <v>1</v>
      </c>
      <c r="M633" s="2" t="s">
        <v>14</v>
      </c>
      <c r="N633" s="2" t="s">
        <v>151</v>
      </c>
    </row>
    <row r="634" spans="1:14" s="5" customFormat="1" x14ac:dyDescent="0.25">
      <c r="A634" s="2" t="s">
        <v>98</v>
      </c>
      <c r="B634" s="2" t="s">
        <v>99</v>
      </c>
      <c r="C634" s="3">
        <v>44600</v>
      </c>
      <c r="D634" s="2" t="s">
        <v>175</v>
      </c>
      <c r="E634" s="2" t="s">
        <v>171</v>
      </c>
      <c r="F634" s="4">
        <v>5</v>
      </c>
      <c r="G634" s="4">
        <v>4</v>
      </c>
      <c r="H634" s="4">
        <v>5</v>
      </c>
      <c r="I634" s="4">
        <v>5</v>
      </c>
      <c r="J634" s="4">
        <v>4</v>
      </c>
      <c r="K634" s="4">
        <v>4</v>
      </c>
      <c r="L634" s="6">
        <f t="shared" si="9"/>
        <v>0.9</v>
      </c>
      <c r="M634" s="2" t="s">
        <v>14</v>
      </c>
      <c r="N634" s="2" t="s">
        <v>152</v>
      </c>
    </row>
    <row r="635" spans="1:14" s="5" customFormat="1" x14ac:dyDescent="0.25">
      <c r="A635" s="2" t="s">
        <v>98</v>
      </c>
      <c r="B635" s="2" t="s">
        <v>99</v>
      </c>
      <c r="C635" s="3">
        <v>44600</v>
      </c>
      <c r="D635" s="2" t="s">
        <v>175</v>
      </c>
      <c r="E635" s="2" t="s">
        <v>171</v>
      </c>
      <c r="F635" s="4">
        <v>5</v>
      </c>
      <c r="G635" s="4">
        <v>5</v>
      </c>
      <c r="H635" s="4">
        <v>4</v>
      </c>
      <c r="I635" s="4">
        <v>5</v>
      </c>
      <c r="J635" s="4">
        <v>4</v>
      </c>
      <c r="K635" s="4">
        <v>5</v>
      </c>
      <c r="L635" s="6">
        <f t="shared" si="9"/>
        <v>0.93333333333333335</v>
      </c>
      <c r="M635" s="2" t="s">
        <v>14</v>
      </c>
      <c r="N635" s="2" t="s">
        <v>153</v>
      </c>
    </row>
    <row r="636" spans="1:14" s="5" customFormat="1" x14ac:dyDescent="0.25">
      <c r="A636" s="2" t="s">
        <v>98</v>
      </c>
      <c r="B636" s="2" t="s">
        <v>99</v>
      </c>
      <c r="C636" s="3">
        <v>44600</v>
      </c>
      <c r="D636" s="2" t="s">
        <v>175</v>
      </c>
      <c r="E636" s="2" t="s">
        <v>171</v>
      </c>
      <c r="F636" s="4">
        <v>5</v>
      </c>
      <c r="G636" s="4">
        <v>5</v>
      </c>
      <c r="H636" s="4">
        <v>5</v>
      </c>
      <c r="I636" s="4">
        <v>5</v>
      </c>
      <c r="J636" s="4">
        <v>5</v>
      </c>
      <c r="K636" s="4">
        <v>5</v>
      </c>
      <c r="L636" s="6">
        <f t="shared" si="9"/>
        <v>1</v>
      </c>
      <c r="M636" s="2" t="s">
        <v>14</v>
      </c>
      <c r="N636" s="2" t="s">
        <v>154</v>
      </c>
    </row>
    <row r="637" spans="1:14" s="5" customFormat="1" x14ac:dyDescent="0.25">
      <c r="A637" s="2" t="s">
        <v>98</v>
      </c>
      <c r="B637" s="2" t="s">
        <v>99</v>
      </c>
      <c r="C637" s="3">
        <v>44600</v>
      </c>
      <c r="D637" s="2" t="s">
        <v>175</v>
      </c>
      <c r="E637" s="2" t="s">
        <v>171</v>
      </c>
      <c r="F637" s="4">
        <v>5</v>
      </c>
      <c r="G637" s="4">
        <v>5</v>
      </c>
      <c r="H637" s="4">
        <v>4</v>
      </c>
      <c r="I637" s="4">
        <v>4</v>
      </c>
      <c r="J637" s="4">
        <v>5</v>
      </c>
      <c r="K637" s="4">
        <v>3</v>
      </c>
      <c r="L637" s="6">
        <f t="shared" si="9"/>
        <v>0.8666666666666667</v>
      </c>
      <c r="M637" s="2" t="s">
        <v>14</v>
      </c>
      <c r="N637" s="2" t="s">
        <v>155</v>
      </c>
    </row>
    <row r="638" spans="1:14" s="5" customFormat="1" x14ac:dyDescent="0.25">
      <c r="A638" s="2" t="s">
        <v>98</v>
      </c>
      <c r="B638" s="2" t="s">
        <v>99</v>
      </c>
      <c r="C638" s="3">
        <v>44600</v>
      </c>
      <c r="D638" s="2" t="s">
        <v>175</v>
      </c>
      <c r="E638" s="2" t="s">
        <v>171</v>
      </c>
      <c r="F638" s="4">
        <v>5</v>
      </c>
      <c r="G638" s="4">
        <v>4</v>
      </c>
      <c r="H638" s="4">
        <v>4</v>
      </c>
      <c r="I638" s="4">
        <v>4</v>
      </c>
      <c r="J638" s="4">
        <v>4</v>
      </c>
      <c r="K638" s="4">
        <v>4</v>
      </c>
      <c r="L638" s="6">
        <f t="shared" si="9"/>
        <v>0.83333333333333337</v>
      </c>
      <c r="M638" s="2" t="s">
        <v>14</v>
      </c>
      <c r="N638" s="2" t="s">
        <v>156</v>
      </c>
    </row>
    <row r="639" spans="1:14" s="5" customFormat="1" x14ac:dyDescent="0.25">
      <c r="A639" s="2" t="s">
        <v>98</v>
      </c>
      <c r="B639" s="2" t="s">
        <v>99</v>
      </c>
      <c r="C639" s="3">
        <v>44600</v>
      </c>
      <c r="D639" s="2" t="s">
        <v>175</v>
      </c>
      <c r="E639" s="2" t="s">
        <v>171</v>
      </c>
      <c r="F639" s="4">
        <v>5</v>
      </c>
      <c r="G639" s="4">
        <v>3</v>
      </c>
      <c r="H639" s="4">
        <v>3</v>
      </c>
      <c r="I639" s="4">
        <v>5</v>
      </c>
      <c r="J639" s="4">
        <v>3</v>
      </c>
      <c r="K639" s="4">
        <v>3</v>
      </c>
      <c r="L639" s="6">
        <f t="shared" si="9"/>
        <v>0.73333333333333328</v>
      </c>
      <c r="M639" s="2" t="s">
        <v>14</v>
      </c>
      <c r="N639" s="2" t="s">
        <v>157</v>
      </c>
    </row>
  </sheetData>
  <sortState xmlns:xlrd2="http://schemas.microsoft.com/office/spreadsheetml/2017/richdata2" ref="A2:N639">
    <sortCondition ref="D2:D639"/>
  </sortState>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C61878930354AA60D80EAE4C1A7AE" ma:contentTypeVersion="13" ma:contentTypeDescription="Create a new document." ma:contentTypeScope="" ma:versionID="0e5a1a16208466255396096257aedf3d">
  <xsd:schema xmlns:xsd="http://www.w3.org/2001/XMLSchema" xmlns:xs="http://www.w3.org/2001/XMLSchema" xmlns:p="http://schemas.microsoft.com/office/2006/metadata/properties" xmlns:ns2="e4a3c355-1d8c-47df-9638-d490a6370467" xmlns:ns3="cafbeb0b-07d2-4b4e-9a20-c861557ab230" targetNamespace="http://schemas.microsoft.com/office/2006/metadata/properties" ma:root="true" ma:fieldsID="ea36259913c968ae95e1a331c13b90a5" ns2:_="" ns3:_="">
    <xsd:import namespace="e4a3c355-1d8c-47df-9638-d490a6370467"/>
    <xsd:import namespace="cafbeb0b-07d2-4b4e-9a20-c861557ab23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c355-1d8c-47df-9638-d490a63704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ca6aeba-1d2c-45bc-9e3a-55fc3c9067b9"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fbeb0b-07d2-4b4e-9a20-c861557ab2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54d51d6-c99c-4ac4-8f83-0063fd562dcc}" ma:internalName="TaxCatchAll" ma:showField="CatchAllData" ma:web="cafbeb0b-07d2-4b4e-9a20-c861557ab230">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FFAEEC-312C-4C8A-AD12-267831694C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3c355-1d8c-47df-9638-d490a6370467"/>
    <ds:schemaRef ds:uri="cafbeb0b-07d2-4b4e-9a20-c861557ab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5C7B4-AAED-4342-9B02-EEB6666CA8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Overall</vt:lpstr>
      <vt:lpstr>Geography Served</vt:lpstr>
      <vt:lpstr>Score by Focus Area</vt:lpstr>
      <vt:lpstr>Graphs</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Angelyn Johnson</dc:creator>
  <cp:lastModifiedBy>Sara Joss</cp:lastModifiedBy>
  <dcterms:created xsi:type="dcterms:W3CDTF">2023-04-04T21:21:59Z</dcterms:created>
  <dcterms:modified xsi:type="dcterms:W3CDTF">2023-04-12T13:12:11Z</dcterms:modified>
</cp:coreProperties>
</file>